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 firstSheet="1" activeTab="3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List1" sheetId="11" r:id="rId7"/>
    <sheet name="POSEBNI DIO" sheetId="7" r:id="rId8"/>
    <sheet name="List2" sheetId="2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G11" i="3"/>
  <c r="E50" i="7"/>
  <c r="E20" i="3" l="1"/>
  <c r="I23" i="7" l="1"/>
  <c r="H23" i="7"/>
  <c r="G23" i="7"/>
  <c r="I50" i="7"/>
  <c r="H50" i="7"/>
  <c r="G50" i="7"/>
  <c r="I58" i="7"/>
  <c r="H58" i="7"/>
  <c r="G58" i="7"/>
  <c r="F29" i="8"/>
  <c r="E29" i="8"/>
  <c r="D29" i="8"/>
  <c r="F10" i="8"/>
  <c r="E10" i="8"/>
  <c r="G59" i="7" l="1"/>
  <c r="I59" i="7"/>
  <c r="H59" i="7"/>
  <c r="D10" i="8"/>
  <c r="H18" i="3"/>
  <c r="H10" i="3" s="1"/>
  <c r="G18" i="3"/>
  <c r="H28" i="3"/>
  <c r="G28" i="3"/>
  <c r="H32" i="3"/>
  <c r="G32" i="3"/>
  <c r="F28" i="3"/>
  <c r="F27" i="3"/>
  <c r="F20" i="3"/>
  <c r="F11" i="3"/>
  <c r="F18" i="3"/>
  <c r="C29" i="8"/>
  <c r="G10" i="3" l="1"/>
  <c r="H27" i="3"/>
  <c r="G27" i="3"/>
  <c r="F10" i="3"/>
  <c r="C10" i="8"/>
  <c r="F11" i="5"/>
  <c r="E11" i="5"/>
  <c r="D11" i="5"/>
  <c r="C11" i="5"/>
  <c r="B11" i="5"/>
  <c r="E32" i="3" l="1"/>
  <c r="E28" i="3"/>
  <c r="E11" i="3"/>
  <c r="E18" i="3"/>
  <c r="F50" i="7"/>
  <c r="F58" i="7"/>
  <c r="F23" i="7"/>
  <c r="F59" i="7" l="1"/>
  <c r="E27" i="3"/>
  <c r="E10" i="3"/>
  <c r="E58" i="7"/>
  <c r="E23" i="7"/>
  <c r="E59" i="7" l="1"/>
  <c r="B29" i="8"/>
  <c r="B10" i="8"/>
  <c r="D28" i="3"/>
  <c r="D32" i="3"/>
  <c r="D20" i="3"/>
  <c r="D11" i="3"/>
  <c r="D18" i="3"/>
  <c r="D27" i="3" l="1"/>
  <c r="D10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I22" i="10" s="1"/>
  <c r="I28" i="10" s="1"/>
  <c r="I29" i="10" s="1"/>
  <c r="J14" i="10"/>
  <c r="J22" i="10" s="1"/>
  <c r="J28" i="10" s="1"/>
  <c r="J29" i="10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29" i="10" s="1"/>
</calcChain>
</file>

<file path=xl/sharedStrings.xml><?xml version="1.0" encoding="utf-8"?>
<sst xmlns="http://schemas.openxmlformats.org/spreadsheetml/2006/main" count="252" uniqueCount="114">
  <si>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</si>
  <si>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</si>
  <si>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</si>
  <si>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</si>
  <si>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</si>
  <si>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</si>
  <si>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</si>
  <si>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</si>
  <si>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</si>
  <si>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</si>
  <si>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</si>
  <si>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</si>
  <si>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</si>
  <si>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</si>
  <si>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</si>
  <si>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</si>
  <si>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</si>
  <si>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</si>
  <si>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</si>
  <si>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</si>
  <si>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</si>
  <si>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</si>
  <si>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</si>
  <si>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</si>
  <si>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</si>
  <si>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</si>
  <si>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</si>
  <si>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</si>
  <si>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</si>
  <si>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</si>
  <si>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</si>
  <si>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</si>
  <si>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</si>
  <si>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</si>
  <si>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</si>
  <si>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</si>
  <si>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</si>
  <si>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</si>
  <si>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</si>
  <si>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</si>
  <si>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</si>
  <si>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</si>
  <si>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</si>
  <si>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</si>
  <si>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</si>
  <si>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</si>
  <si>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</si>
  <si>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</si>
  <si>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</si>
  <si>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</si>
  <si>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</si>
  <si>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</si>
  <si>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</si>
  <si>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</si>
  <si>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</si>
  <si>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</si>
  <si>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</si>
  <si>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</si>
  <si>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</si>
  <si>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</si>
  <si>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</si>
  <si>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</si>
  <si>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</si>
  <si>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</si>
  <si>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</si>
  <si>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</si>
  <si>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</si>
  <si>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</si>
  <si>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</si>
  <si>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Prihodi od prodaje proizvoda i robe te pruženih usluga, prihodi od donacija te povrati po protestnim jamstvima</t>
  </si>
  <si>
    <t>Kazne, upravne mjere i ostali prihodi</t>
  </si>
  <si>
    <t>Vlastiti izvori</t>
  </si>
  <si>
    <t>Rezultat poslovanja</t>
  </si>
  <si>
    <t>Financijski rashodi</t>
  </si>
  <si>
    <t xml:space="preserve">  51 Eu pomoći</t>
  </si>
  <si>
    <t>6 Donacije</t>
  </si>
  <si>
    <t xml:space="preserve">  61 Donacije</t>
  </si>
  <si>
    <t>08 Rekracija, kultura i religija</t>
  </si>
  <si>
    <t>082 Službe kulture</t>
  </si>
  <si>
    <t>PROGRAM 1022</t>
  </si>
  <si>
    <t>Aktivnost A102201</t>
  </si>
  <si>
    <t>Knjižnica</t>
  </si>
  <si>
    <t>Izvor financiranja 11</t>
  </si>
  <si>
    <t>Opći prihodi i primici</t>
  </si>
  <si>
    <t>Izvor financiranja 31</t>
  </si>
  <si>
    <t>Vlastiti prihodi</t>
  </si>
  <si>
    <t>Izvor financiranja 51</t>
  </si>
  <si>
    <t>Pomoći EU</t>
  </si>
  <si>
    <t>Aktivnost A102202</t>
  </si>
  <si>
    <t>Materijalni i financijski rashodi</t>
  </si>
  <si>
    <t>Ostale pomoći</t>
  </si>
  <si>
    <t>Prihodi za posebne namjene</t>
  </si>
  <si>
    <t>Programi knjižnice</t>
  </si>
  <si>
    <t>Aktivnost A102203</t>
  </si>
  <si>
    <t>UKUPNO Rashodi za zaposlene</t>
  </si>
  <si>
    <t>UKUPNO materijalni i financijski rashodi</t>
  </si>
  <si>
    <t>UKUPNO Programi knjižnice</t>
  </si>
  <si>
    <t>SVEUKUPNO:</t>
  </si>
  <si>
    <t>FINANCIJSKI PLAN KNJIŽNICE "NIKOLA ZRINSKI" ČAKOVEC 
ZA 2025. I PROJEKCIJA ZA 2026. I 2027. GODINU</t>
  </si>
  <si>
    <t>Izvršenje 2023.</t>
  </si>
  <si>
    <t>Plan 2024.</t>
  </si>
  <si>
    <t>Plan za 2025.</t>
  </si>
  <si>
    <t>Projekcija 
za 2027.</t>
  </si>
  <si>
    <t>FINANCIJSKI PLAN KNJIŽNICE "NIKOLA ZRINSKI" ČAKOVEC
ZA 2025. I PROJEKCIJA ZA 2026. I 2027. GODINU</t>
  </si>
  <si>
    <t>Proračun za 2025.</t>
  </si>
  <si>
    <t>Projekcija proračuna
za 2027.</t>
  </si>
  <si>
    <t>FINANCIJSKI PLAN KNJIŽNICE "NIKOLA ZRINSKI" ČAKOVEC ZA 2025. I PROJEKCIJA ZA 2026. I 2027. GODINU</t>
  </si>
  <si>
    <t>0431 Ostali prihodi za posebne namjene</t>
  </si>
  <si>
    <t xml:space="preserve">  0531 Ostale pomoći</t>
  </si>
  <si>
    <t>31 Vlastiti prihodi</t>
  </si>
  <si>
    <t xml:space="preserve">  0431 Ostali prihodi za posebne namjene</t>
  </si>
  <si>
    <t>Izvor financiranja 0531</t>
  </si>
  <si>
    <t>Izvor financiranja0431</t>
  </si>
  <si>
    <t>Izvor financiranja 0581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</si>
</sst>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2" fillId="0" borderId="0" xfId="0" quotePrefix="1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" fillId="0" borderId="0" xfId="0" applyFont="1"/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7" workbookViewId="0">
      <selection activeCell="J14" sqref="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0" t="s">
        <v>103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7.45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30" t="s">
        <v>18</v>
      </c>
      <c r="B3" s="130"/>
      <c r="C3" s="130"/>
      <c r="D3" s="130"/>
      <c r="E3" s="130"/>
      <c r="F3" s="130"/>
      <c r="G3" s="130"/>
      <c r="H3" s="130"/>
      <c r="I3" s="131"/>
      <c r="J3" s="131"/>
    </row>
    <row r="4" spans="1:10" ht="17.45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30" t="s">
        <v>25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0" ht="17.45" x14ac:dyDescent="0.3">
      <c r="A6" s="1"/>
      <c r="B6" s="2"/>
      <c r="C6" s="2"/>
      <c r="D6" s="2"/>
      <c r="E6" s="6"/>
      <c r="F6" s="7"/>
      <c r="G6" s="7"/>
      <c r="H6" s="7"/>
      <c r="I6" s="7"/>
      <c r="J6" s="30" t="s">
        <v>33</v>
      </c>
    </row>
    <row r="7" spans="1:10" ht="25.5" x14ac:dyDescent="0.25">
      <c r="A7" s="26"/>
      <c r="B7" s="27"/>
      <c r="C7" s="27"/>
      <c r="D7" s="28"/>
      <c r="E7" s="29"/>
      <c r="F7" s="3" t="s">
        <v>99</v>
      </c>
      <c r="G7" s="3" t="s">
        <v>100</v>
      </c>
      <c r="H7" s="3" t="s">
        <v>104</v>
      </c>
      <c r="I7" s="3" t="s">
        <v>40</v>
      </c>
      <c r="J7" s="3" t="s">
        <v>105</v>
      </c>
    </row>
    <row r="8" spans="1:10" ht="14.45" x14ac:dyDescent="0.3">
      <c r="A8" s="133" t="s">
        <v>0</v>
      </c>
      <c r="B8" s="127"/>
      <c r="C8" s="127"/>
      <c r="D8" s="127"/>
      <c r="E8" s="134"/>
      <c r="F8" s="48">
        <f>F9+F10</f>
        <v>1121269.3600000001</v>
      </c>
      <c r="G8" s="48">
        <f t="shared" ref="G8:J8" si="0">G9+G10</f>
        <v>951264.28</v>
      </c>
      <c r="H8" s="48">
        <f t="shared" si="0"/>
        <v>1218850</v>
      </c>
      <c r="I8" s="48">
        <f t="shared" si="0"/>
        <v>1272690</v>
      </c>
      <c r="J8" s="48">
        <f t="shared" si="0"/>
        <v>1326240</v>
      </c>
    </row>
    <row r="9" spans="1:10" ht="14.45" x14ac:dyDescent="0.3">
      <c r="A9" s="135" t="s">
        <v>34</v>
      </c>
      <c r="B9" s="136"/>
      <c r="C9" s="136"/>
      <c r="D9" s="136"/>
      <c r="E9" s="137"/>
      <c r="F9" s="49">
        <v>1119608.26</v>
      </c>
      <c r="G9" s="49">
        <v>949264.28</v>
      </c>
      <c r="H9" s="49">
        <v>1215350</v>
      </c>
      <c r="I9" s="49">
        <v>1269140</v>
      </c>
      <c r="J9" s="49">
        <v>1322640</v>
      </c>
    </row>
    <row r="10" spans="1:10" ht="14.45" x14ac:dyDescent="0.3">
      <c r="A10" s="138" t="s">
        <v>35</v>
      </c>
      <c r="B10" s="137"/>
      <c r="C10" s="137"/>
      <c r="D10" s="137"/>
      <c r="E10" s="137"/>
      <c r="F10" s="49">
        <v>1661.1</v>
      </c>
      <c r="G10" s="49">
        <v>2000</v>
      </c>
      <c r="H10" s="49">
        <v>3500</v>
      </c>
      <c r="I10" s="49">
        <v>3550</v>
      </c>
      <c r="J10" s="49">
        <v>3600</v>
      </c>
    </row>
    <row r="11" spans="1:10" ht="14.45" x14ac:dyDescent="0.3">
      <c r="A11" s="31" t="s">
        <v>1</v>
      </c>
      <c r="B11" s="37"/>
      <c r="C11" s="37"/>
      <c r="D11" s="37"/>
      <c r="E11" s="37"/>
      <c r="F11" s="48">
        <f>F12+F13</f>
        <v>1098669.98</v>
      </c>
      <c r="G11" s="48">
        <f t="shared" ref="G11:J11" si="1">G12+G13</f>
        <v>951264.28</v>
      </c>
      <c r="H11" s="48">
        <f t="shared" si="1"/>
        <v>1218850</v>
      </c>
      <c r="I11" s="48">
        <f t="shared" si="1"/>
        <v>1272690</v>
      </c>
      <c r="J11" s="48">
        <f t="shared" si="1"/>
        <v>1326240</v>
      </c>
    </row>
    <row r="12" spans="1:10" x14ac:dyDescent="0.25">
      <c r="A12" s="139" t="s">
        <v>36</v>
      </c>
      <c r="B12" s="136"/>
      <c r="C12" s="136"/>
      <c r="D12" s="136"/>
      <c r="E12" s="136"/>
      <c r="F12" s="49">
        <v>634522.69999999995</v>
      </c>
      <c r="G12" s="49">
        <v>830935.28</v>
      </c>
      <c r="H12" s="49">
        <v>1104020</v>
      </c>
      <c r="I12" s="49">
        <v>1148740</v>
      </c>
      <c r="J12" s="50">
        <v>1193040</v>
      </c>
    </row>
    <row r="13" spans="1:10" x14ac:dyDescent="0.25">
      <c r="A13" s="138" t="s">
        <v>37</v>
      </c>
      <c r="B13" s="137"/>
      <c r="C13" s="137"/>
      <c r="D13" s="137"/>
      <c r="E13" s="137"/>
      <c r="F13" s="49">
        <v>464147.28</v>
      </c>
      <c r="G13" s="49">
        <v>120329</v>
      </c>
      <c r="H13" s="49">
        <v>114830</v>
      </c>
      <c r="I13" s="49">
        <v>123950</v>
      </c>
      <c r="J13" s="50">
        <v>133200</v>
      </c>
    </row>
    <row r="14" spans="1:10" x14ac:dyDescent="0.25">
      <c r="A14" s="126" t="s">
        <v>59</v>
      </c>
      <c r="B14" s="127"/>
      <c r="C14" s="127"/>
      <c r="D14" s="127"/>
      <c r="E14" s="127"/>
      <c r="F14" s="48">
        <f>F8-F11</f>
        <v>22599.380000000121</v>
      </c>
      <c r="G14" s="48">
        <f t="shared" ref="G14:J14" si="2">G8-G11</f>
        <v>0</v>
      </c>
      <c r="H14" s="48">
        <f t="shared" si="2"/>
        <v>0</v>
      </c>
      <c r="I14" s="48">
        <f t="shared" si="2"/>
        <v>0</v>
      </c>
      <c r="J14" s="48">
        <f t="shared" si="2"/>
        <v>0</v>
      </c>
    </row>
    <row r="15" spans="1:10" ht="17.45" x14ac:dyDescent="0.3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30" t="s">
        <v>26</v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0" ht="17.45" x14ac:dyDescent="0.3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6"/>
      <c r="B18" s="27"/>
      <c r="C18" s="27"/>
      <c r="D18" s="28"/>
      <c r="E18" s="29"/>
      <c r="F18" s="3" t="s">
        <v>99</v>
      </c>
      <c r="G18" s="3" t="s">
        <v>100</v>
      </c>
      <c r="H18" s="3" t="s">
        <v>104</v>
      </c>
      <c r="I18" s="3" t="s">
        <v>40</v>
      </c>
      <c r="J18" s="3" t="s">
        <v>105</v>
      </c>
    </row>
    <row r="19" spans="1:10" x14ac:dyDescent="0.25">
      <c r="A19" s="128" t="s">
        <v>38</v>
      </c>
      <c r="B19" s="129"/>
      <c r="C19" s="129"/>
      <c r="D19" s="129"/>
      <c r="E19" s="129"/>
      <c r="F19" s="49"/>
      <c r="G19" s="49"/>
      <c r="H19" s="49"/>
      <c r="I19" s="49"/>
      <c r="J19" s="50"/>
    </row>
    <row r="20" spans="1:10" ht="14.45" x14ac:dyDescent="0.3">
      <c r="A20" s="128" t="s">
        <v>39</v>
      </c>
      <c r="B20" s="129"/>
      <c r="C20" s="129"/>
      <c r="D20" s="129"/>
      <c r="E20" s="129"/>
      <c r="F20" s="49"/>
      <c r="G20" s="49"/>
      <c r="H20" s="49"/>
      <c r="I20" s="49"/>
      <c r="J20" s="50"/>
    </row>
    <row r="21" spans="1:10" ht="14.45" x14ac:dyDescent="0.3">
      <c r="A21" s="110" t="s">
        <v>2</v>
      </c>
      <c r="B21" s="111"/>
      <c r="C21" s="111"/>
      <c r="D21" s="111"/>
      <c r="E21" s="111"/>
      <c r="F21" s="48">
        <f>F19-F20</f>
        <v>0</v>
      </c>
      <c r="G21" s="48">
        <f t="shared" ref="G21:J21" si="3">G19-G20</f>
        <v>0</v>
      </c>
      <c r="H21" s="48">
        <f t="shared" si="3"/>
        <v>0</v>
      </c>
      <c r="I21" s="48">
        <f t="shared" si="3"/>
        <v>0</v>
      </c>
      <c r="J21" s="48">
        <f t="shared" si="3"/>
        <v>0</v>
      </c>
    </row>
    <row r="22" spans="1:10" x14ac:dyDescent="0.25">
      <c r="A22" s="110" t="s">
        <v>60</v>
      </c>
      <c r="B22" s="111"/>
      <c r="C22" s="111"/>
      <c r="D22" s="111"/>
      <c r="E22" s="111"/>
      <c r="F22" s="48">
        <f>F14+F21</f>
        <v>22599.380000000121</v>
      </c>
      <c r="G22" s="48">
        <f t="shared" ref="G22:J22" si="4">G14+G21</f>
        <v>0</v>
      </c>
      <c r="H22" s="48">
        <f t="shared" si="4"/>
        <v>0</v>
      </c>
      <c r="I22" s="48">
        <f t="shared" si="4"/>
        <v>0</v>
      </c>
      <c r="J22" s="48">
        <f t="shared" si="4"/>
        <v>0</v>
      </c>
    </row>
    <row r="23" spans="1:10" ht="18" x14ac:dyDescent="0.25">
      <c r="A23" s="51"/>
      <c r="B23" s="52"/>
      <c r="C23" s="52"/>
      <c r="D23" s="52"/>
      <c r="E23" s="52"/>
      <c r="F23" s="52"/>
      <c r="G23" s="52"/>
      <c r="H23" s="53"/>
      <c r="I23" s="53"/>
      <c r="J23" s="53"/>
    </row>
    <row r="24" spans="1:10" ht="15.75" x14ac:dyDescent="0.25">
      <c r="A24" s="112" t="s">
        <v>61</v>
      </c>
      <c r="B24" s="113"/>
      <c r="C24" s="113"/>
      <c r="D24" s="113"/>
      <c r="E24" s="113"/>
      <c r="F24" s="113"/>
      <c r="G24" s="113"/>
      <c r="H24" s="113"/>
      <c r="I24" s="113"/>
      <c r="J24" s="113"/>
    </row>
    <row r="25" spans="1:10" ht="15.75" x14ac:dyDescent="0.25">
      <c r="A25" s="54"/>
      <c r="B25" s="55"/>
      <c r="C25" s="55"/>
      <c r="D25" s="55"/>
      <c r="E25" s="55"/>
      <c r="F25" s="55"/>
      <c r="G25" s="55"/>
      <c r="H25" s="55"/>
      <c r="I25" s="55"/>
      <c r="J25" s="55"/>
    </row>
    <row r="26" spans="1:10" ht="25.5" x14ac:dyDescent="0.25">
      <c r="A26" s="56"/>
      <c r="B26" s="57"/>
      <c r="C26" s="57"/>
      <c r="D26" s="58"/>
      <c r="E26" s="59"/>
      <c r="F26" s="60" t="s">
        <v>99</v>
      </c>
      <c r="G26" s="60" t="s">
        <v>100</v>
      </c>
      <c r="H26" s="60" t="s">
        <v>104</v>
      </c>
      <c r="I26" s="60" t="s">
        <v>40</v>
      </c>
      <c r="J26" s="60" t="s">
        <v>105</v>
      </c>
    </row>
    <row r="27" spans="1:10" ht="15" customHeight="1" x14ac:dyDescent="0.25">
      <c r="A27" s="114" t="s">
        <v>62</v>
      </c>
      <c r="B27" s="115"/>
      <c r="C27" s="115"/>
      <c r="D27" s="115"/>
      <c r="E27" s="116"/>
      <c r="F27" s="61">
        <v>3466.91</v>
      </c>
      <c r="G27" s="61"/>
      <c r="H27" s="61">
        <v>0</v>
      </c>
      <c r="I27" s="61">
        <v>0</v>
      </c>
      <c r="J27" s="62">
        <v>0</v>
      </c>
    </row>
    <row r="28" spans="1:10" ht="15" customHeight="1" x14ac:dyDescent="0.25">
      <c r="A28" s="110" t="s">
        <v>63</v>
      </c>
      <c r="B28" s="111"/>
      <c r="C28" s="111"/>
      <c r="D28" s="111"/>
      <c r="E28" s="111"/>
      <c r="F28" s="63">
        <v>26066.29</v>
      </c>
      <c r="G28" s="63">
        <f t="shared" ref="G28:J28" si="5">G22+G27</f>
        <v>0</v>
      </c>
      <c r="H28" s="63">
        <f t="shared" si="5"/>
        <v>0</v>
      </c>
      <c r="I28" s="63">
        <f t="shared" si="5"/>
        <v>0</v>
      </c>
      <c r="J28" s="64">
        <f t="shared" si="5"/>
        <v>0</v>
      </c>
    </row>
    <row r="29" spans="1:10" ht="45" customHeight="1" x14ac:dyDescent="0.25">
      <c r="A29" s="117" t="s">
        <v>64</v>
      </c>
      <c r="B29" s="118"/>
      <c r="C29" s="118"/>
      <c r="D29" s="118"/>
      <c r="E29" s="119"/>
      <c r="F29" s="63">
        <f>F14+F21+F27-F28</f>
        <v>1.2005330063402653E-10</v>
      </c>
      <c r="G29" s="63">
        <f t="shared" ref="G29:J29" si="6">G14+G21+G27-G28</f>
        <v>0</v>
      </c>
      <c r="H29" s="63">
        <f t="shared" si="6"/>
        <v>0</v>
      </c>
      <c r="I29" s="63">
        <f t="shared" si="6"/>
        <v>0</v>
      </c>
      <c r="J29" s="64">
        <f t="shared" si="6"/>
        <v>0</v>
      </c>
    </row>
    <row r="30" spans="1:10" ht="15.75" x14ac:dyDescent="0.25">
      <c r="A30" s="38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15.75" x14ac:dyDescent="0.25">
      <c r="A31" s="120" t="s">
        <v>58</v>
      </c>
      <c r="B31" s="120"/>
      <c r="C31" s="120"/>
      <c r="D31" s="120"/>
      <c r="E31" s="120"/>
      <c r="F31" s="120"/>
      <c r="G31" s="120"/>
      <c r="H31" s="120"/>
      <c r="I31" s="120"/>
      <c r="J31" s="120"/>
    </row>
    <row r="32" spans="1:10" ht="18" x14ac:dyDescent="0.25">
      <c r="A32" s="40"/>
      <c r="B32" s="41"/>
      <c r="C32" s="41"/>
      <c r="D32" s="41"/>
      <c r="E32" s="41"/>
      <c r="F32" s="41"/>
      <c r="G32" s="41"/>
      <c r="H32" s="42"/>
      <c r="I32" s="42"/>
      <c r="J32" s="42"/>
    </row>
    <row r="33" spans="1:10" ht="25.5" x14ac:dyDescent="0.25">
      <c r="A33" s="43"/>
      <c r="B33" s="44"/>
      <c r="C33" s="44"/>
      <c r="D33" s="45"/>
      <c r="E33" s="46"/>
      <c r="F33" s="47" t="s">
        <v>99</v>
      </c>
      <c r="G33" s="47" t="s">
        <v>100</v>
      </c>
      <c r="H33" s="47" t="s">
        <v>104</v>
      </c>
      <c r="I33" s="47" t="s">
        <v>40</v>
      </c>
      <c r="J33" s="47" t="s">
        <v>105</v>
      </c>
    </row>
    <row r="34" spans="1:10" x14ac:dyDescent="0.25">
      <c r="A34" s="121" t="s">
        <v>62</v>
      </c>
      <c r="B34" s="122"/>
      <c r="C34" s="122"/>
      <c r="D34" s="122"/>
      <c r="E34" s="123"/>
      <c r="F34" s="61">
        <v>3466.91</v>
      </c>
      <c r="G34" s="61">
        <f>F37</f>
        <v>26066.27</v>
      </c>
      <c r="H34" s="61">
        <f>G37</f>
        <v>3560</v>
      </c>
      <c r="I34" s="61">
        <f>H37</f>
        <v>0</v>
      </c>
      <c r="J34" s="62">
        <f>I37</f>
        <v>0</v>
      </c>
    </row>
    <row r="35" spans="1:10" ht="28.5" customHeight="1" x14ac:dyDescent="0.25">
      <c r="A35" s="121" t="s">
        <v>65</v>
      </c>
      <c r="B35" s="122"/>
      <c r="C35" s="122"/>
      <c r="D35" s="122"/>
      <c r="E35" s="123"/>
      <c r="F35" s="61">
        <v>0</v>
      </c>
      <c r="G35" s="61">
        <v>22506.27</v>
      </c>
      <c r="H35" s="61">
        <v>3560</v>
      </c>
      <c r="I35" s="61">
        <v>0</v>
      </c>
      <c r="J35" s="62">
        <v>0</v>
      </c>
    </row>
    <row r="36" spans="1:10" x14ac:dyDescent="0.25">
      <c r="A36" s="121" t="s">
        <v>66</v>
      </c>
      <c r="B36" s="124"/>
      <c r="C36" s="124"/>
      <c r="D36" s="124"/>
      <c r="E36" s="125"/>
      <c r="F36" s="61">
        <v>22599.360000000001</v>
      </c>
      <c r="G36" s="61">
        <v>0</v>
      </c>
      <c r="H36" s="61">
        <v>0</v>
      </c>
      <c r="I36" s="61">
        <v>0</v>
      </c>
      <c r="J36" s="62">
        <v>0</v>
      </c>
    </row>
    <row r="37" spans="1:10" ht="15" customHeight="1" x14ac:dyDescent="0.25">
      <c r="A37" s="126" t="s">
        <v>63</v>
      </c>
      <c r="B37" s="127"/>
      <c r="C37" s="127"/>
      <c r="D37" s="127"/>
      <c r="E37" s="127"/>
      <c r="F37" s="77">
        <f>F34-F35+F36</f>
        <v>26066.27</v>
      </c>
      <c r="G37" s="77">
        <f t="shared" ref="G37:J37" si="7">G34-G35+G36</f>
        <v>3560</v>
      </c>
      <c r="H37" s="77">
        <f t="shared" si="7"/>
        <v>0</v>
      </c>
      <c r="I37" s="77">
        <f t="shared" si="7"/>
        <v>0</v>
      </c>
      <c r="J37" s="78">
        <f t="shared" si="7"/>
        <v>0</v>
      </c>
    </row>
    <row r="38" spans="1:10" ht="17.25" customHeight="1" x14ac:dyDescent="0.25"/>
    <row r="39" spans="1:10" x14ac:dyDescent="0.25">
      <c r="A39" s="108"/>
      <c r="B39" s="109"/>
      <c r="C39" s="109"/>
      <c r="D39" s="109"/>
      <c r="E39" s="109"/>
      <c r="F39" s="109"/>
      <c r="G39" s="109"/>
      <c r="H39" s="109"/>
      <c r="I39" s="109"/>
      <c r="J39" s="109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B13" workbookViewId="0">
      <selection activeCell="H31" sqref="H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0" t="s">
        <v>98</v>
      </c>
      <c r="B1" s="130"/>
      <c r="C1" s="130"/>
      <c r="D1" s="130"/>
      <c r="E1" s="130"/>
      <c r="F1" s="130"/>
      <c r="G1" s="130"/>
      <c r="H1" s="130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0" t="s">
        <v>18</v>
      </c>
      <c r="B3" s="130"/>
      <c r="C3" s="130"/>
      <c r="D3" s="130"/>
      <c r="E3" s="130"/>
      <c r="F3" s="130"/>
      <c r="G3" s="130"/>
      <c r="H3" s="130"/>
    </row>
    <row r="4" spans="1:8" ht="17.45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0" t="s">
        <v>4</v>
      </c>
      <c r="B5" s="130"/>
      <c r="C5" s="130"/>
      <c r="D5" s="130"/>
      <c r="E5" s="130"/>
      <c r="F5" s="130"/>
      <c r="G5" s="130"/>
      <c r="H5" s="130"/>
    </row>
    <row r="6" spans="1:8" ht="17.45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130" t="s">
        <v>41</v>
      </c>
      <c r="B7" s="130"/>
      <c r="C7" s="130"/>
      <c r="D7" s="130"/>
      <c r="E7" s="130"/>
      <c r="F7" s="130"/>
      <c r="G7" s="130"/>
      <c r="H7" s="130"/>
    </row>
    <row r="8" spans="1:8" ht="17.45" x14ac:dyDescent="0.3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99</v>
      </c>
      <c r="E9" s="20" t="s">
        <v>100</v>
      </c>
      <c r="F9" s="20" t="s">
        <v>101</v>
      </c>
      <c r="G9" s="20" t="s">
        <v>32</v>
      </c>
      <c r="H9" s="20" t="s">
        <v>102</v>
      </c>
    </row>
    <row r="10" spans="1:8" x14ac:dyDescent="0.25">
      <c r="A10" s="33"/>
      <c r="B10" s="34"/>
      <c r="C10" s="32" t="s">
        <v>0</v>
      </c>
      <c r="D10" s="71">
        <f>D11+D18+D20</f>
        <v>1124736.27</v>
      </c>
      <c r="E10" s="72">
        <f>E11+E18+E20</f>
        <v>951264.28</v>
      </c>
      <c r="F10" s="72">
        <f>F11+F18+F20</f>
        <v>1218850</v>
      </c>
      <c r="G10" s="72">
        <f>G11+G18</f>
        <v>1272690</v>
      </c>
      <c r="H10" s="72">
        <f>H11+H18</f>
        <v>1326240</v>
      </c>
    </row>
    <row r="11" spans="1:8" ht="15.75" customHeight="1" x14ac:dyDescent="0.25">
      <c r="A11" s="11">
        <v>6</v>
      </c>
      <c r="B11" s="11"/>
      <c r="C11" s="11" t="s">
        <v>7</v>
      </c>
      <c r="D11" s="76">
        <f>D12+D13+D14+D15+D16+D17</f>
        <v>1119608.26</v>
      </c>
      <c r="E11" s="80">
        <f>E12+E13+E14+E15+E16+E17</f>
        <v>923198</v>
      </c>
      <c r="F11" s="80">
        <f>F12+F13+F14+F15+F16+F17</f>
        <v>1211790</v>
      </c>
      <c r="G11" s="80">
        <f>SUM(G12+G13+G14+G15+G16+G17)</f>
        <v>1269140</v>
      </c>
      <c r="H11" s="80">
        <f>H12+H13+H14+H15+H16+H17</f>
        <v>1322640</v>
      </c>
    </row>
    <row r="12" spans="1:8" ht="38.25" x14ac:dyDescent="0.25">
      <c r="A12" s="11"/>
      <c r="B12" s="15">
        <v>63</v>
      </c>
      <c r="C12" s="15" t="s">
        <v>28</v>
      </c>
      <c r="D12" s="73">
        <v>528507.69999999995</v>
      </c>
      <c r="E12" s="74">
        <v>156598</v>
      </c>
      <c r="F12" s="74">
        <v>197150</v>
      </c>
      <c r="G12" s="74">
        <v>224000</v>
      </c>
      <c r="H12" s="74">
        <v>246000</v>
      </c>
    </row>
    <row r="13" spans="1:8" x14ac:dyDescent="0.25">
      <c r="A13" s="11"/>
      <c r="B13" s="15">
        <v>64</v>
      </c>
      <c r="C13" s="15" t="s">
        <v>67</v>
      </c>
      <c r="D13" s="73">
        <v>20.54</v>
      </c>
      <c r="E13" s="74">
        <v>40</v>
      </c>
      <c r="F13" s="74">
        <v>40</v>
      </c>
      <c r="G13" s="74">
        <v>40</v>
      </c>
      <c r="H13" s="74">
        <v>40</v>
      </c>
    </row>
    <row r="14" spans="1:8" ht="51" x14ac:dyDescent="0.25">
      <c r="A14" s="11"/>
      <c r="B14" s="15">
        <v>65</v>
      </c>
      <c r="C14" s="15" t="s">
        <v>68</v>
      </c>
      <c r="D14" s="73">
        <v>47411.31</v>
      </c>
      <c r="E14" s="74">
        <v>50435</v>
      </c>
      <c r="F14" s="74">
        <v>54000</v>
      </c>
      <c r="G14" s="74">
        <v>54300</v>
      </c>
      <c r="H14" s="74">
        <v>54600</v>
      </c>
    </row>
    <row r="15" spans="1:8" ht="51" x14ac:dyDescent="0.25">
      <c r="A15" s="11"/>
      <c r="B15" s="15">
        <v>66</v>
      </c>
      <c r="C15" s="15" t="s">
        <v>69</v>
      </c>
      <c r="D15" s="73">
        <v>14338.7</v>
      </c>
      <c r="E15" s="74">
        <v>12500</v>
      </c>
      <c r="F15" s="74">
        <v>13000</v>
      </c>
      <c r="G15" s="74">
        <v>13300</v>
      </c>
      <c r="H15" s="74">
        <v>13500</v>
      </c>
    </row>
    <row r="16" spans="1:8" ht="38.25" x14ac:dyDescent="0.25">
      <c r="A16" s="12"/>
      <c r="B16" s="25">
        <v>67</v>
      </c>
      <c r="C16" s="15" t="s">
        <v>29</v>
      </c>
      <c r="D16" s="73">
        <v>517762.74</v>
      </c>
      <c r="E16" s="74">
        <v>688625</v>
      </c>
      <c r="F16" s="74">
        <v>931100</v>
      </c>
      <c r="G16" s="74">
        <v>960000</v>
      </c>
      <c r="H16" s="74">
        <v>990000</v>
      </c>
    </row>
    <row r="17" spans="1:8" ht="25.5" x14ac:dyDescent="0.25">
      <c r="A17" s="12"/>
      <c r="B17" s="12">
        <v>68</v>
      </c>
      <c r="C17" s="15" t="s">
        <v>70</v>
      </c>
      <c r="D17" s="73">
        <v>11567.27</v>
      </c>
      <c r="E17" s="74">
        <v>15000</v>
      </c>
      <c r="F17" s="74">
        <v>16500</v>
      </c>
      <c r="G17" s="74">
        <v>17500</v>
      </c>
      <c r="H17" s="74">
        <v>18500</v>
      </c>
    </row>
    <row r="18" spans="1:8" ht="25.5" x14ac:dyDescent="0.25">
      <c r="A18" s="14">
        <v>7</v>
      </c>
      <c r="B18" s="14"/>
      <c r="C18" s="23" t="s">
        <v>8</v>
      </c>
      <c r="D18" s="76">
        <f>D19</f>
        <v>1661.1</v>
      </c>
      <c r="E18" s="80">
        <f>E19</f>
        <v>2000</v>
      </c>
      <c r="F18" s="80">
        <f>F19</f>
        <v>3500</v>
      </c>
      <c r="G18" s="80">
        <f>G19</f>
        <v>3550</v>
      </c>
      <c r="H18" s="80">
        <f>H19</f>
        <v>3600</v>
      </c>
    </row>
    <row r="19" spans="1:8" ht="38.25" x14ac:dyDescent="0.25">
      <c r="A19" s="14"/>
      <c r="B19" s="15">
        <v>72</v>
      </c>
      <c r="C19" s="24" t="s">
        <v>27</v>
      </c>
      <c r="D19" s="73">
        <v>1661.1</v>
      </c>
      <c r="E19" s="74">
        <v>2000</v>
      </c>
      <c r="F19" s="74">
        <v>3500</v>
      </c>
      <c r="G19" s="74">
        <v>3550</v>
      </c>
      <c r="H19" s="74">
        <v>3600</v>
      </c>
    </row>
    <row r="20" spans="1:8" x14ac:dyDescent="0.25">
      <c r="A20" s="14">
        <v>9</v>
      </c>
      <c r="B20" s="15"/>
      <c r="C20" s="23" t="s">
        <v>71</v>
      </c>
      <c r="D20" s="76">
        <f>D21</f>
        <v>3466.91</v>
      </c>
      <c r="E20" s="80">
        <f>(E21)</f>
        <v>26066.28</v>
      </c>
      <c r="F20" s="80">
        <f>F21</f>
        <v>3560</v>
      </c>
      <c r="G20" s="74"/>
      <c r="H20" s="74"/>
    </row>
    <row r="21" spans="1:8" x14ac:dyDescent="0.25">
      <c r="A21" s="15"/>
      <c r="B21" s="15">
        <v>92</v>
      </c>
      <c r="C21" s="24" t="s">
        <v>72</v>
      </c>
      <c r="D21" s="73">
        <v>3466.91</v>
      </c>
      <c r="E21" s="74">
        <v>26066.28</v>
      </c>
      <c r="F21" s="74">
        <v>3560</v>
      </c>
      <c r="G21" s="74"/>
      <c r="H21" s="75"/>
    </row>
    <row r="24" spans="1:8" ht="15.75" x14ac:dyDescent="0.25">
      <c r="A24" s="130" t="s">
        <v>42</v>
      </c>
      <c r="B24" s="140"/>
      <c r="C24" s="140"/>
      <c r="D24" s="140"/>
      <c r="E24" s="140"/>
      <c r="F24" s="140"/>
      <c r="G24" s="140"/>
      <c r="H24" s="140"/>
    </row>
    <row r="25" spans="1:8" ht="18" x14ac:dyDescent="0.25">
      <c r="A25" s="4"/>
      <c r="B25" s="4"/>
      <c r="C25" s="4"/>
      <c r="D25" s="4"/>
      <c r="E25" s="4"/>
      <c r="F25" s="4"/>
      <c r="G25" s="5"/>
      <c r="H25" s="5"/>
    </row>
    <row r="26" spans="1:8" ht="25.5" x14ac:dyDescent="0.25">
      <c r="A26" s="20" t="s">
        <v>5</v>
      </c>
      <c r="B26" s="19" t="s">
        <v>6</v>
      </c>
      <c r="C26" s="19" t="s">
        <v>9</v>
      </c>
      <c r="D26" s="19" t="s">
        <v>99</v>
      </c>
      <c r="E26" s="20" t="s">
        <v>100</v>
      </c>
      <c r="F26" s="20" t="s">
        <v>101</v>
      </c>
      <c r="G26" s="20" t="s">
        <v>32</v>
      </c>
      <c r="H26" s="20" t="s">
        <v>102</v>
      </c>
    </row>
    <row r="27" spans="1:8" ht="15.75" customHeight="1" x14ac:dyDescent="0.25">
      <c r="A27" s="33"/>
      <c r="B27" s="34"/>
      <c r="C27" s="32" t="s">
        <v>1</v>
      </c>
      <c r="D27" s="71">
        <f>D28+D32</f>
        <v>1098669.98</v>
      </c>
      <c r="E27" s="72">
        <f>E28+E32</f>
        <v>951264.28</v>
      </c>
      <c r="F27" s="72">
        <f>F28+F32</f>
        <v>1218850</v>
      </c>
      <c r="G27" s="72">
        <f>G28+G32</f>
        <v>1272690</v>
      </c>
      <c r="H27" s="72">
        <f>H28+H32</f>
        <v>1326240</v>
      </c>
    </row>
    <row r="28" spans="1:8" ht="15.75" customHeight="1" x14ac:dyDescent="0.25">
      <c r="A28" s="11">
        <v>3</v>
      </c>
      <c r="B28" s="11"/>
      <c r="C28" s="11" t="s">
        <v>10</v>
      </c>
      <c r="D28" s="76">
        <f>D29+D30+D31</f>
        <v>634522.7300000001</v>
      </c>
      <c r="E28" s="80">
        <f>E29+E30+E31</f>
        <v>830885.28</v>
      </c>
      <c r="F28" s="80">
        <f>F29+F30+F31</f>
        <v>1104020</v>
      </c>
      <c r="G28" s="80">
        <f>G29+G30+G31</f>
        <v>1148740</v>
      </c>
      <c r="H28" s="80">
        <f>H29+H30+H31</f>
        <v>1193040</v>
      </c>
    </row>
    <row r="29" spans="1:8" x14ac:dyDescent="0.25">
      <c r="A29" s="11"/>
      <c r="B29" s="15">
        <v>31</v>
      </c>
      <c r="C29" s="15" t="s">
        <v>11</v>
      </c>
      <c r="D29" s="73">
        <v>491044.31</v>
      </c>
      <c r="E29" s="74">
        <v>661890</v>
      </c>
      <c r="F29" s="74">
        <v>905350</v>
      </c>
      <c r="G29" s="74">
        <v>939000</v>
      </c>
      <c r="H29" s="74">
        <v>977000</v>
      </c>
    </row>
    <row r="30" spans="1:8" x14ac:dyDescent="0.25">
      <c r="A30" s="12"/>
      <c r="B30" s="12">
        <v>32</v>
      </c>
      <c r="C30" s="12" t="s">
        <v>21</v>
      </c>
      <c r="D30" s="73">
        <v>142581.26</v>
      </c>
      <c r="E30" s="74">
        <v>167395.28</v>
      </c>
      <c r="F30" s="74">
        <v>196770</v>
      </c>
      <c r="G30" s="74">
        <v>207740</v>
      </c>
      <c r="H30" s="74">
        <v>213940</v>
      </c>
    </row>
    <row r="31" spans="1:8" x14ac:dyDescent="0.25">
      <c r="A31" s="12"/>
      <c r="B31" s="12">
        <v>34</v>
      </c>
      <c r="C31" s="12" t="s">
        <v>73</v>
      </c>
      <c r="D31" s="73">
        <v>897.16</v>
      </c>
      <c r="E31" s="74">
        <v>1600</v>
      </c>
      <c r="F31" s="74">
        <v>1900</v>
      </c>
      <c r="G31" s="74">
        <v>2000</v>
      </c>
      <c r="H31" s="74">
        <v>2100</v>
      </c>
    </row>
    <row r="32" spans="1:8" ht="25.5" x14ac:dyDescent="0.25">
      <c r="A32" s="14">
        <v>4</v>
      </c>
      <c r="B32" s="14"/>
      <c r="C32" s="23" t="s">
        <v>12</v>
      </c>
      <c r="D32" s="76">
        <f>D33</f>
        <v>464147.25</v>
      </c>
      <c r="E32" s="80">
        <f>E33</f>
        <v>120379</v>
      </c>
      <c r="F32" s="80">
        <v>114830</v>
      </c>
      <c r="G32" s="80">
        <f>G33</f>
        <v>123950</v>
      </c>
      <c r="H32" s="80">
        <f>H33</f>
        <v>133200</v>
      </c>
    </row>
    <row r="33" spans="1:8" ht="38.25" x14ac:dyDescent="0.25">
      <c r="A33" s="15"/>
      <c r="B33" s="15">
        <v>42</v>
      </c>
      <c r="C33" s="24" t="s">
        <v>30</v>
      </c>
      <c r="D33" s="79">
        <v>464147.25</v>
      </c>
      <c r="E33" s="74">
        <v>120379</v>
      </c>
      <c r="F33" s="74">
        <v>114700</v>
      </c>
      <c r="G33" s="74">
        <v>123950</v>
      </c>
      <c r="H33" s="75">
        <v>133200</v>
      </c>
    </row>
  </sheetData>
  <mergeCells count="5">
    <mergeCell ref="A24:H24"/>
    <mergeCell ref="A1:H1"/>
    <mergeCell ref="A3:H3"/>
    <mergeCell ref="A5:H5"/>
    <mergeCell ref="A7:H7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13" workbookViewId="0">
      <selection activeCell="F39" sqref="F39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0" t="s">
        <v>106</v>
      </c>
      <c r="B1" s="130"/>
      <c r="C1" s="130"/>
      <c r="D1" s="130"/>
      <c r="E1" s="130"/>
      <c r="F1" s="13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25">
      <c r="A3" s="130" t="s">
        <v>18</v>
      </c>
      <c r="B3" s="130"/>
      <c r="C3" s="130"/>
      <c r="D3" s="130"/>
      <c r="E3" s="130"/>
      <c r="F3" s="130"/>
    </row>
    <row r="4" spans="1:6" ht="17.45" x14ac:dyDescent="0.3">
      <c r="B4" s="4"/>
      <c r="C4" s="4"/>
      <c r="D4" s="4"/>
      <c r="E4" s="5"/>
      <c r="F4" s="5"/>
    </row>
    <row r="5" spans="1:6" ht="18" customHeight="1" x14ac:dyDescent="0.25">
      <c r="A5" s="130" t="s">
        <v>4</v>
      </c>
      <c r="B5" s="130"/>
      <c r="C5" s="130"/>
      <c r="D5" s="130"/>
      <c r="E5" s="130"/>
      <c r="F5" s="130"/>
    </row>
    <row r="6" spans="1:6" ht="17.45" x14ac:dyDescent="0.3">
      <c r="A6" s="4"/>
      <c r="B6" s="4"/>
      <c r="C6" s="4"/>
      <c r="D6" s="4"/>
      <c r="E6" s="5"/>
      <c r="F6" s="5"/>
    </row>
    <row r="7" spans="1:6" ht="15.75" customHeight="1" x14ac:dyDescent="0.3">
      <c r="A7" s="130" t="s">
        <v>43</v>
      </c>
      <c r="B7" s="130"/>
      <c r="C7" s="130"/>
      <c r="D7" s="130"/>
      <c r="E7" s="130"/>
      <c r="F7" s="130"/>
    </row>
    <row r="8" spans="1:6" ht="17.45" x14ac:dyDescent="0.3">
      <c r="A8" s="4"/>
      <c r="B8" s="4"/>
      <c r="C8" s="4"/>
      <c r="D8" s="4"/>
      <c r="E8" s="5"/>
      <c r="F8" s="5"/>
    </row>
    <row r="9" spans="1:6" ht="25.5" x14ac:dyDescent="0.25">
      <c r="A9" s="20" t="s">
        <v>45</v>
      </c>
      <c r="B9" s="19" t="s">
        <v>99</v>
      </c>
      <c r="C9" s="20" t="s">
        <v>100</v>
      </c>
      <c r="D9" s="20" t="s">
        <v>101</v>
      </c>
      <c r="E9" s="20" t="s">
        <v>32</v>
      </c>
      <c r="F9" s="20" t="s">
        <v>102</v>
      </c>
    </row>
    <row r="10" spans="1:6" ht="14.45" x14ac:dyDescent="0.3">
      <c r="A10" s="35" t="s">
        <v>0</v>
      </c>
      <c r="B10" s="71">
        <f>B12+B14+B16+B18+B19+B21</f>
        <v>1121269.3600000001</v>
      </c>
      <c r="C10" s="72">
        <f>C12+C14+C16+C18+C19+C21</f>
        <v>951264.28</v>
      </c>
      <c r="D10" s="72">
        <f>D12+D14+D16+D19</f>
        <v>1218850</v>
      </c>
      <c r="E10" s="72">
        <f>E12+E14+E16+E19</f>
        <v>1272690</v>
      </c>
      <c r="F10" s="72">
        <f>F12+F14+F16+F19</f>
        <v>1326240</v>
      </c>
    </row>
    <row r="11" spans="1:6" x14ac:dyDescent="0.25">
      <c r="A11" s="23" t="s">
        <v>48</v>
      </c>
      <c r="B11" s="72"/>
      <c r="C11" s="72"/>
      <c r="D11" s="72"/>
      <c r="E11" s="72"/>
      <c r="F11" s="72"/>
    </row>
    <row r="12" spans="1:6" x14ac:dyDescent="0.25">
      <c r="A12" s="13" t="s">
        <v>49</v>
      </c>
      <c r="B12" s="74">
        <v>521522.88</v>
      </c>
      <c r="C12" s="74">
        <v>691073</v>
      </c>
      <c r="D12" s="74">
        <v>934800</v>
      </c>
      <c r="E12" s="74">
        <v>964000</v>
      </c>
      <c r="F12" s="74">
        <v>994000</v>
      </c>
    </row>
    <row r="13" spans="1:6" x14ac:dyDescent="0.25">
      <c r="A13" s="65" t="s">
        <v>50</v>
      </c>
      <c r="B13" s="74"/>
      <c r="C13" s="74"/>
      <c r="D13" s="74"/>
      <c r="E13" s="74"/>
      <c r="F13" s="74"/>
    </row>
    <row r="14" spans="1:6" x14ac:dyDescent="0.25">
      <c r="A14" s="13" t="s">
        <v>109</v>
      </c>
      <c r="B14" s="74">
        <v>25926.51</v>
      </c>
      <c r="C14" s="74">
        <v>38657.279999999999</v>
      </c>
      <c r="D14" s="74">
        <v>33100</v>
      </c>
      <c r="E14" s="74">
        <v>30840</v>
      </c>
      <c r="F14" s="74">
        <v>32040</v>
      </c>
    </row>
    <row r="15" spans="1:6" ht="26.45" x14ac:dyDescent="0.3">
      <c r="A15" s="11" t="s">
        <v>47</v>
      </c>
      <c r="B15" s="73"/>
      <c r="C15" s="74"/>
      <c r="D15" s="74"/>
      <c r="E15" s="74"/>
      <c r="F15" s="74"/>
    </row>
    <row r="16" spans="1:6" ht="25.5" x14ac:dyDescent="0.25">
      <c r="A16" s="17" t="s">
        <v>107</v>
      </c>
      <c r="B16" s="73">
        <v>47560.41</v>
      </c>
      <c r="C16" s="74">
        <v>52435</v>
      </c>
      <c r="D16" s="74">
        <v>57500</v>
      </c>
      <c r="E16" s="74">
        <v>57850</v>
      </c>
      <c r="F16" s="74">
        <v>58200</v>
      </c>
    </row>
    <row r="17" spans="1:6" x14ac:dyDescent="0.25">
      <c r="A17" s="35" t="s">
        <v>46</v>
      </c>
      <c r="B17" s="73"/>
      <c r="C17" s="74"/>
      <c r="D17" s="74"/>
      <c r="E17" s="74"/>
      <c r="F17" s="74"/>
    </row>
    <row r="18" spans="1:6" x14ac:dyDescent="0.25">
      <c r="A18" s="66" t="s">
        <v>74</v>
      </c>
      <c r="B18" s="73">
        <v>384355.57</v>
      </c>
      <c r="C18" s="74"/>
      <c r="D18" s="74"/>
      <c r="E18" s="74"/>
      <c r="F18" s="74"/>
    </row>
    <row r="19" spans="1:6" x14ac:dyDescent="0.25">
      <c r="A19" s="13" t="s">
        <v>108</v>
      </c>
      <c r="B19" s="73">
        <v>140391.99</v>
      </c>
      <c r="C19" s="74">
        <v>169099</v>
      </c>
      <c r="D19" s="74">
        <v>193450</v>
      </c>
      <c r="E19" s="74">
        <v>220000</v>
      </c>
      <c r="F19" s="74">
        <v>242000</v>
      </c>
    </row>
    <row r="20" spans="1:6" x14ac:dyDescent="0.25">
      <c r="A20" s="35" t="s">
        <v>75</v>
      </c>
      <c r="B20" s="73"/>
      <c r="C20" s="74"/>
      <c r="D20" s="74"/>
      <c r="E20" s="74"/>
      <c r="F20" s="75"/>
    </row>
    <row r="21" spans="1:6" x14ac:dyDescent="0.25">
      <c r="A21" s="66" t="s">
        <v>76</v>
      </c>
      <c r="B21" s="73">
        <v>1512</v>
      </c>
      <c r="C21" s="74"/>
      <c r="D21" s="74"/>
      <c r="E21" s="74"/>
      <c r="F21" s="75"/>
    </row>
    <row r="22" spans="1:6" x14ac:dyDescent="0.25">
      <c r="A22" s="13"/>
      <c r="B22" s="73"/>
      <c r="C22" s="74"/>
      <c r="D22" s="74"/>
      <c r="E22" s="74"/>
      <c r="F22" s="75"/>
    </row>
    <row r="26" spans="1:6" ht="15.75" customHeight="1" x14ac:dyDescent="0.25">
      <c r="A26" s="130" t="s">
        <v>44</v>
      </c>
      <c r="B26" s="130"/>
      <c r="C26" s="130"/>
      <c r="D26" s="130"/>
      <c r="E26" s="130"/>
      <c r="F26" s="130"/>
    </row>
    <row r="27" spans="1:6" ht="18" x14ac:dyDescent="0.25">
      <c r="A27" s="4"/>
      <c r="B27" s="4"/>
      <c r="C27" s="4"/>
      <c r="D27" s="4"/>
      <c r="E27" s="5"/>
      <c r="F27" s="5"/>
    </row>
    <row r="28" spans="1:6" ht="25.5" x14ac:dyDescent="0.25">
      <c r="A28" s="20" t="s">
        <v>45</v>
      </c>
      <c r="B28" s="19" t="s">
        <v>99</v>
      </c>
      <c r="C28" s="20" t="s">
        <v>100</v>
      </c>
      <c r="D28" s="20" t="s">
        <v>101</v>
      </c>
      <c r="E28" s="20" t="s">
        <v>32</v>
      </c>
      <c r="F28" s="20" t="s">
        <v>102</v>
      </c>
    </row>
    <row r="29" spans="1:6" x14ac:dyDescent="0.25">
      <c r="A29" s="35" t="s">
        <v>1</v>
      </c>
      <c r="B29" s="71">
        <f>B31+B33+B35+B37+B38+B40</f>
        <v>1098669.98</v>
      </c>
      <c r="C29" s="72">
        <f>C31+C33+C35+C37+C38+C40</f>
        <v>951264.28</v>
      </c>
      <c r="D29" s="72">
        <f>D31+D33+D35+D38</f>
        <v>1218850</v>
      </c>
      <c r="E29" s="72">
        <f>E31+E33+E35+E38</f>
        <v>1272690</v>
      </c>
      <c r="F29" s="72">
        <f>F31+F33+F35+F38</f>
        <v>1326240</v>
      </c>
    </row>
    <row r="30" spans="1:6" ht="15.75" customHeight="1" x14ac:dyDescent="0.25">
      <c r="A30" s="23" t="s">
        <v>48</v>
      </c>
      <c r="B30" s="73"/>
      <c r="C30" s="74"/>
      <c r="D30" s="74"/>
      <c r="E30" s="74"/>
      <c r="F30" s="74"/>
    </row>
    <row r="31" spans="1:6" x14ac:dyDescent="0.25">
      <c r="A31" s="13" t="s">
        <v>49</v>
      </c>
      <c r="B31" s="73">
        <v>519579.24</v>
      </c>
      <c r="C31" s="74">
        <v>691073</v>
      </c>
      <c r="D31" s="74">
        <v>934800</v>
      </c>
      <c r="E31" s="74">
        <v>964000</v>
      </c>
      <c r="F31" s="74">
        <v>994000</v>
      </c>
    </row>
    <row r="32" spans="1:6" x14ac:dyDescent="0.25">
      <c r="A32" s="23" t="s">
        <v>50</v>
      </c>
      <c r="B32" s="73"/>
      <c r="C32" s="74"/>
      <c r="D32" s="74"/>
      <c r="E32" s="74"/>
      <c r="F32" s="74"/>
    </row>
    <row r="33" spans="1:6" x14ac:dyDescent="0.25">
      <c r="A33" s="13" t="s">
        <v>51</v>
      </c>
      <c r="B33" s="73">
        <v>25926.51</v>
      </c>
      <c r="C33" s="74">
        <v>38657.279999999999</v>
      </c>
      <c r="D33" s="74">
        <v>33100</v>
      </c>
      <c r="E33" s="74">
        <v>30840</v>
      </c>
      <c r="F33" s="74">
        <v>32040</v>
      </c>
    </row>
    <row r="34" spans="1:6" ht="25.5" x14ac:dyDescent="0.25">
      <c r="A34" s="11" t="s">
        <v>47</v>
      </c>
      <c r="B34" s="73"/>
      <c r="C34" s="74"/>
      <c r="D34" s="74"/>
      <c r="E34" s="74"/>
      <c r="F34" s="74"/>
    </row>
    <row r="35" spans="1:6" ht="25.5" x14ac:dyDescent="0.25">
      <c r="A35" s="17" t="s">
        <v>110</v>
      </c>
      <c r="B35" s="73">
        <v>29527.55</v>
      </c>
      <c r="C35" s="74">
        <v>52435</v>
      </c>
      <c r="D35" s="74">
        <v>57500</v>
      </c>
      <c r="E35" s="74">
        <v>57850</v>
      </c>
      <c r="F35" s="74">
        <v>58200</v>
      </c>
    </row>
    <row r="36" spans="1:6" x14ac:dyDescent="0.25">
      <c r="A36" s="35" t="s">
        <v>46</v>
      </c>
      <c r="B36" s="73"/>
      <c r="C36" s="74"/>
      <c r="D36" s="74"/>
      <c r="E36" s="74"/>
      <c r="F36" s="74"/>
    </row>
    <row r="37" spans="1:6" x14ac:dyDescent="0.25">
      <c r="A37" s="66" t="s">
        <v>74</v>
      </c>
      <c r="B37" s="73">
        <v>396682.28</v>
      </c>
      <c r="C37" s="74"/>
      <c r="D37" s="74"/>
      <c r="E37" s="74"/>
      <c r="F37" s="74"/>
    </row>
    <row r="38" spans="1:6" x14ac:dyDescent="0.25">
      <c r="A38" s="13" t="s">
        <v>108</v>
      </c>
      <c r="B38" s="73">
        <v>125442.4</v>
      </c>
      <c r="C38" s="74">
        <v>169099</v>
      </c>
      <c r="D38" s="74">
        <v>193450</v>
      </c>
      <c r="E38" s="74">
        <v>220000</v>
      </c>
      <c r="F38" s="74">
        <v>242000</v>
      </c>
    </row>
    <row r="39" spans="1:6" x14ac:dyDescent="0.25">
      <c r="A39" s="35" t="s">
        <v>75</v>
      </c>
      <c r="B39" s="73"/>
      <c r="C39" s="74"/>
      <c r="D39" s="74"/>
      <c r="E39" s="74"/>
      <c r="F39" s="74"/>
    </row>
    <row r="40" spans="1:6" x14ac:dyDescent="0.25">
      <c r="A40" s="66" t="s">
        <v>76</v>
      </c>
      <c r="B40" s="73">
        <v>1512</v>
      </c>
      <c r="C40" s="74"/>
      <c r="D40" s="74"/>
      <c r="E40" s="74"/>
      <c r="F40" s="75"/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0" t="s">
        <v>103</v>
      </c>
      <c r="B1" s="130"/>
      <c r="C1" s="130"/>
      <c r="D1" s="130"/>
      <c r="E1" s="130"/>
      <c r="F1" s="13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x14ac:dyDescent="0.25">
      <c r="A3" s="130" t="s">
        <v>18</v>
      </c>
      <c r="B3" s="130"/>
      <c r="C3" s="130"/>
      <c r="D3" s="130"/>
      <c r="E3" s="131"/>
      <c r="F3" s="131"/>
    </row>
    <row r="4" spans="1:6" ht="17.45" x14ac:dyDescent="0.3">
      <c r="A4" s="4"/>
      <c r="B4" s="4"/>
      <c r="C4" s="4"/>
      <c r="D4" s="4"/>
      <c r="E4" s="5"/>
      <c r="F4" s="5"/>
    </row>
    <row r="5" spans="1:6" ht="18" customHeight="1" x14ac:dyDescent="0.25">
      <c r="A5" s="130" t="s">
        <v>4</v>
      </c>
      <c r="B5" s="132"/>
      <c r="C5" s="132"/>
      <c r="D5" s="132"/>
      <c r="E5" s="132"/>
      <c r="F5" s="132"/>
    </row>
    <row r="6" spans="1:6" ht="17.45" x14ac:dyDescent="0.3">
      <c r="A6" s="4"/>
      <c r="B6" s="4"/>
      <c r="C6" s="4"/>
      <c r="D6" s="4"/>
      <c r="E6" s="5"/>
      <c r="F6" s="5"/>
    </row>
    <row r="7" spans="1:6" ht="15.6" x14ac:dyDescent="0.3">
      <c r="A7" s="130" t="s">
        <v>13</v>
      </c>
      <c r="B7" s="140"/>
      <c r="C7" s="140"/>
      <c r="D7" s="140"/>
      <c r="E7" s="140"/>
      <c r="F7" s="140"/>
    </row>
    <row r="8" spans="1:6" ht="17.45" x14ac:dyDescent="0.3">
      <c r="A8" s="4"/>
      <c r="B8" s="4"/>
      <c r="C8" s="4"/>
      <c r="D8" s="4"/>
      <c r="E8" s="5"/>
      <c r="F8" s="5"/>
    </row>
    <row r="9" spans="1:6" ht="25.5" x14ac:dyDescent="0.25">
      <c r="A9" s="20" t="s">
        <v>45</v>
      </c>
      <c r="B9" s="19" t="s">
        <v>99</v>
      </c>
      <c r="C9" s="20" t="s">
        <v>100</v>
      </c>
      <c r="D9" s="20" t="s">
        <v>101</v>
      </c>
      <c r="E9" s="20" t="s">
        <v>32</v>
      </c>
      <c r="F9" s="20" t="s">
        <v>102</v>
      </c>
    </row>
    <row r="10" spans="1:6" ht="15.75" customHeight="1" x14ac:dyDescent="0.25">
      <c r="A10" s="11" t="s">
        <v>14</v>
      </c>
      <c r="B10" s="73"/>
      <c r="C10" s="74"/>
      <c r="D10" s="74"/>
      <c r="E10" s="74"/>
      <c r="F10" s="74"/>
    </row>
    <row r="11" spans="1:6" ht="15.75" customHeight="1" x14ac:dyDescent="0.25">
      <c r="A11" s="11" t="s">
        <v>77</v>
      </c>
      <c r="B11" s="76">
        <f>B12</f>
        <v>1098669.98</v>
      </c>
      <c r="C11" s="80">
        <f>C12</f>
        <v>951264.28</v>
      </c>
      <c r="D11" s="80">
        <f>D12</f>
        <v>1218850</v>
      </c>
      <c r="E11" s="80">
        <f>E12</f>
        <v>1272690</v>
      </c>
      <c r="F11" s="80">
        <f>F12</f>
        <v>1326240</v>
      </c>
    </row>
    <row r="12" spans="1:6" x14ac:dyDescent="0.25">
      <c r="A12" s="17" t="s">
        <v>78</v>
      </c>
      <c r="B12" s="74">
        <v>1098669.98</v>
      </c>
      <c r="C12" s="74">
        <v>951264.28</v>
      </c>
      <c r="D12" s="74">
        <v>1218850</v>
      </c>
      <c r="E12" s="74">
        <v>1272690</v>
      </c>
      <c r="F12" s="74">
        <v>1326240</v>
      </c>
    </row>
    <row r="13" spans="1:6" x14ac:dyDescent="0.25">
      <c r="A13" s="16"/>
      <c r="B13" s="73"/>
      <c r="C13" s="74"/>
      <c r="D13" s="74"/>
      <c r="E13" s="74"/>
      <c r="F13" s="74"/>
    </row>
    <row r="14" spans="1:6" x14ac:dyDescent="0.25">
      <c r="A14" s="11"/>
      <c r="B14" s="73"/>
      <c r="C14" s="74"/>
      <c r="D14" s="74"/>
      <c r="E14" s="74"/>
      <c r="F14" s="75"/>
    </row>
    <row r="15" spans="1:6" x14ac:dyDescent="0.25">
      <c r="A15" s="18"/>
      <c r="B15" s="73"/>
      <c r="C15" s="74"/>
      <c r="D15" s="74"/>
      <c r="E15" s="74"/>
      <c r="F15" s="75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E36" sqref="E3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0" t="s">
        <v>103</v>
      </c>
      <c r="B1" s="130"/>
      <c r="C1" s="130"/>
      <c r="D1" s="130"/>
      <c r="E1" s="130"/>
      <c r="F1" s="130"/>
      <c r="G1" s="130"/>
      <c r="H1" s="130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0" t="s">
        <v>18</v>
      </c>
      <c r="B3" s="130"/>
      <c r="C3" s="130"/>
      <c r="D3" s="130"/>
      <c r="E3" s="130"/>
      <c r="F3" s="130"/>
      <c r="G3" s="130"/>
      <c r="H3" s="130"/>
    </row>
    <row r="4" spans="1:8" ht="17.45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0" t="s">
        <v>52</v>
      </c>
      <c r="B5" s="130"/>
      <c r="C5" s="130"/>
      <c r="D5" s="130"/>
      <c r="E5" s="130"/>
      <c r="F5" s="130"/>
      <c r="G5" s="130"/>
      <c r="H5" s="130"/>
    </row>
    <row r="6" spans="1:8" ht="17.45" x14ac:dyDescent="0.3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31</v>
      </c>
      <c r="D7" s="19" t="s">
        <v>99</v>
      </c>
      <c r="E7" s="20" t="s">
        <v>100</v>
      </c>
      <c r="F7" s="20" t="s">
        <v>101</v>
      </c>
      <c r="G7" s="20" t="s">
        <v>32</v>
      </c>
      <c r="H7" s="20" t="s">
        <v>102</v>
      </c>
    </row>
    <row r="8" spans="1:8" ht="14.45" x14ac:dyDescent="0.3">
      <c r="A8" s="33"/>
      <c r="B8" s="34"/>
      <c r="C8" s="32" t="s">
        <v>54</v>
      </c>
      <c r="D8" s="34"/>
      <c r="E8" s="33"/>
      <c r="F8" s="33"/>
      <c r="G8" s="33"/>
      <c r="H8" s="33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8" ht="14.45" x14ac:dyDescent="0.3">
      <c r="A11" s="11"/>
      <c r="B11" s="15"/>
      <c r="C11" s="36"/>
      <c r="D11" s="8"/>
      <c r="E11" s="9"/>
      <c r="F11" s="9"/>
      <c r="G11" s="9"/>
      <c r="H11" s="9"/>
    </row>
    <row r="12" spans="1:8" ht="14.45" x14ac:dyDescent="0.3">
      <c r="A12" s="11"/>
      <c r="B12" s="15"/>
      <c r="C12" s="32" t="s">
        <v>57</v>
      </c>
      <c r="D12" s="8"/>
      <c r="E12" s="9"/>
      <c r="F12" s="9"/>
      <c r="G12" s="9"/>
      <c r="H12" s="9"/>
    </row>
    <row r="13" spans="1:8" ht="26.45" x14ac:dyDescent="0.3">
      <c r="A13" s="14">
        <v>5</v>
      </c>
      <c r="B13" s="14"/>
      <c r="C13" s="23" t="s">
        <v>16</v>
      </c>
      <c r="D13" s="8"/>
      <c r="E13" s="9"/>
      <c r="F13" s="9"/>
      <c r="G13" s="9"/>
      <c r="H13" s="9"/>
    </row>
    <row r="14" spans="1:8" ht="26.45" x14ac:dyDescent="0.3">
      <c r="A14" s="15"/>
      <c r="B14" s="15">
        <v>54</v>
      </c>
      <c r="C14" s="24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G7" sqref="G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0" t="s">
        <v>103</v>
      </c>
      <c r="B1" s="130"/>
      <c r="C1" s="130"/>
      <c r="D1" s="130"/>
      <c r="E1" s="130"/>
      <c r="F1" s="13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25">
      <c r="A3" s="130" t="s">
        <v>18</v>
      </c>
      <c r="B3" s="130"/>
      <c r="C3" s="130"/>
      <c r="D3" s="130"/>
      <c r="E3" s="130"/>
      <c r="F3" s="130"/>
    </row>
    <row r="4" spans="1:6" ht="17.45" x14ac:dyDescent="0.3">
      <c r="A4" s="4"/>
      <c r="B4" s="4"/>
      <c r="C4" s="4"/>
      <c r="D4" s="4"/>
      <c r="E4" s="5"/>
      <c r="F4" s="5"/>
    </row>
    <row r="5" spans="1:6" ht="18" customHeight="1" x14ac:dyDescent="0.25">
      <c r="A5" s="130" t="s">
        <v>53</v>
      </c>
      <c r="B5" s="130"/>
      <c r="C5" s="130"/>
      <c r="D5" s="130"/>
      <c r="E5" s="130"/>
      <c r="F5" s="130"/>
    </row>
    <row r="6" spans="1:6" ht="17.45" x14ac:dyDescent="0.3">
      <c r="A6" s="4"/>
      <c r="B6" s="4"/>
      <c r="C6" s="4"/>
      <c r="D6" s="4"/>
      <c r="E6" s="5"/>
      <c r="F6" s="5"/>
    </row>
    <row r="7" spans="1:6" ht="25.5" x14ac:dyDescent="0.25">
      <c r="A7" s="19" t="s">
        <v>45</v>
      </c>
      <c r="B7" s="19" t="s">
        <v>99</v>
      </c>
      <c r="C7" s="20" t="s">
        <v>100</v>
      </c>
      <c r="D7" s="20" t="s">
        <v>101</v>
      </c>
      <c r="E7" s="20" t="s">
        <v>32</v>
      </c>
      <c r="F7" s="20" t="s">
        <v>102</v>
      </c>
    </row>
    <row r="8" spans="1:6" ht="14.45" x14ac:dyDescent="0.3">
      <c r="A8" s="11" t="s">
        <v>54</v>
      </c>
      <c r="B8" s="8"/>
      <c r="C8" s="9"/>
      <c r="D8" s="9"/>
      <c r="E8" s="9"/>
      <c r="F8" s="9"/>
    </row>
    <row r="9" spans="1:6" ht="25.5" x14ac:dyDescent="0.25">
      <c r="A9" s="11" t="s">
        <v>55</v>
      </c>
      <c r="B9" s="8"/>
      <c r="C9" s="9"/>
      <c r="D9" s="9"/>
      <c r="E9" s="9"/>
      <c r="F9" s="9"/>
    </row>
    <row r="10" spans="1:6" ht="25.5" x14ac:dyDescent="0.25">
      <c r="A10" s="17" t="s">
        <v>56</v>
      </c>
      <c r="B10" s="8"/>
      <c r="C10" s="9"/>
      <c r="D10" s="9"/>
      <c r="E10" s="9"/>
      <c r="F10" s="9"/>
    </row>
    <row r="11" spans="1:6" ht="14.45" x14ac:dyDescent="0.3">
      <c r="A11" s="17"/>
      <c r="B11" s="8"/>
      <c r="C11" s="9"/>
      <c r="D11" s="9"/>
      <c r="E11" s="9"/>
      <c r="F11" s="9"/>
    </row>
    <row r="12" spans="1:6" ht="14.45" x14ac:dyDescent="0.3">
      <c r="A12" s="11" t="s">
        <v>57</v>
      </c>
      <c r="B12" s="8"/>
      <c r="C12" s="9"/>
      <c r="D12" s="9"/>
      <c r="E12" s="9"/>
      <c r="F12" s="9"/>
    </row>
    <row r="13" spans="1:6" x14ac:dyDescent="0.25">
      <c r="A13" s="23" t="s">
        <v>48</v>
      </c>
      <c r="B13" s="8"/>
      <c r="C13" s="9"/>
      <c r="D13" s="9"/>
      <c r="E13" s="9"/>
      <c r="F13" s="9"/>
    </row>
    <row r="14" spans="1:6" x14ac:dyDescent="0.25">
      <c r="A14" s="13" t="s">
        <v>49</v>
      </c>
      <c r="B14" s="8"/>
      <c r="C14" s="9"/>
      <c r="D14" s="9"/>
      <c r="E14" s="9"/>
      <c r="F14" s="10"/>
    </row>
    <row r="15" spans="1:6" ht="14.45" x14ac:dyDescent="0.3">
      <c r="A15" s="23" t="s">
        <v>50</v>
      </c>
      <c r="B15" s="8"/>
      <c r="C15" s="9"/>
      <c r="D15" s="9"/>
      <c r="E15" s="9"/>
      <c r="F15" s="10"/>
    </row>
    <row r="16" spans="1:6" ht="14.45" x14ac:dyDescent="0.3">
      <c r="A16" s="13" t="s">
        <v>51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U58" sqref="U58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40" workbookViewId="0">
      <selection activeCell="I48" sqref="I4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41" t="s">
        <v>106</v>
      </c>
      <c r="B1" s="141"/>
      <c r="C1" s="141"/>
      <c r="D1" s="141"/>
      <c r="E1" s="141"/>
      <c r="F1" s="141"/>
      <c r="G1" s="141"/>
      <c r="H1" s="141"/>
      <c r="I1" s="141"/>
    </row>
    <row r="2" spans="1:9" ht="18" x14ac:dyDescent="0.25">
      <c r="A2" s="4"/>
      <c r="B2" s="4"/>
      <c r="C2" s="4"/>
      <c r="D2" s="4"/>
      <c r="E2" s="4"/>
      <c r="F2" s="4"/>
      <c r="G2" s="4"/>
      <c r="H2" s="99"/>
      <c r="I2" s="99"/>
    </row>
    <row r="3" spans="1:9" ht="18" customHeight="1" x14ac:dyDescent="0.3">
      <c r="A3" s="141" t="s">
        <v>17</v>
      </c>
      <c r="B3" s="142"/>
      <c r="C3" s="142"/>
      <c r="D3" s="142"/>
      <c r="E3" s="142"/>
      <c r="F3" s="142"/>
      <c r="G3" s="142"/>
      <c r="H3" s="142"/>
      <c r="I3" s="142"/>
    </row>
    <row r="4" spans="1:9" ht="17.45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3" t="s">
        <v>19</v>
      </c>
      <c r="B5" s="144"/>
      <c r="C5" s="145"/>
      <c r="D5" s="19" t="s">
        <v>20</v>
      </c>
      <c r="E5" s="19" t="s">
        <v>99</v>
      </c>
      <c r="F5" s="20" t="s">
        <v>100</v>
      </c>
      <c r="G5" s="20" t="s">
        <v>101</v>
      </c>
      <c r="H5" s="20" t="s">
        <v>32</v>
      </c>
      <c r="I5" s="20" t="s">
        <v>102</v>
      </c>
    </row>
    <row r="6" spans="1:9" ht="15.75" x14ac:dyDescent="0.25">
      <c r="A6" s="146" t="s">
        <v>79</v>
      </c>
      <c r="B6" s="147"/>
      <c r="C6" s="148"/>
      <c r="D6" s="81" t="s">
        <v>81</v>
      </c>
      <c r="E6" s="82"/>
      <c r="F6" s="83"/>
      <c r="G6" s="83"/>
      <c r="H6" s="83"/>
      <c r="I6" s="83"/>
    </row>
    <row r="7" spans="1:9" ht="15.75" x14ac:dyDescent="0.25">
      <c r="A7" s="146" t="s">
        <v>80</v>
      </c>
      <c r="B7" s="147"/>
      <c r="C7" s="148"/>
      <c r="D7" s="81" t="s">
        <v>11</v>
      </c>
      <c r="E7" s="82"/>
      <c r="F7" s="83"/>
      <c r="G7" s="83"/>
      <c r="H7" s="83"/>
      <c r="I7" s="83"/>
    </row>
    <row r="8" spans="1:9" ht="15.75" x14ac:dyDescent="0.25">
      <c r="A8" s="158" t="s">
        <v>82</v>
      </c>
      <c r="B8" s="159"/>
      <c r="C8" s="160"/>
      <c r="D8" s="84" t="s">
        <v>83</v>
      </c>
      <c r="E8" s="82"/>
      <c r="F8" s="83"/>
      <c r="G8" s="83"/>
      <c r="H8" s="83"/>
      <c r="I8" s="85"/>
    </row>
    <row r="9" spans="1:9" ht="15.75" x14ac:dyDescent="0.25">
      <c r="A9" s="149">
        <v>3</v>
      </c>
      <c r="B9" s="150"/>
      <c r="C9" s="151"/>
      <c r="D9" s="86" t="s">
        <v>10</v>
      </c>
      <c r="E9" s="82"/>
      <c r="F9" s="83"/>
      <c r="G9" s="83"/>
      <c r="H9" s="83"/>
      <c r="I9" s="85"/>
    </row>
    <row r="10" spans="1:9" ht="15.75" x14ac:dyDescent="0.25">
      <c r="A10" s="152">
        <v>31</v>
      </c>
      <c r="B10" s="153"/>
      <c r="C10" s="154"/>
      <c r="D10" s="86" t="s">
        <v>11</v>
      </c>
      <c r="E10" s="82">
        <v>425275.26</v>
      </c>
      <c r="F10" s="83">
        <v>571700</v>
      </c>
      <c r="G10" s="83">
        <v>785800</v>
      </c>
      <c r="H10" s="83">
        <v>810000</v>
      </c>
      <c r="I10" s="85">
        <v>837000</v>
      </c>
    </row>
    <row r="11" spans="1:9" ht="15.75" x14ac:dyDescent="0.25">
      <c r="A11" s="158" t="s">
        <v>84</v>
      </c>
      <c r="B11" s="159"/>
      <c r="C11" s="160"/>
      <c r="D11" s="84" t="s">
        <v>85</v>
      </c>
      <c r="E11" s="82"/>
      <c r="F11" s="83"/>
      <c r="G11" s="83"/>
      <c r="H11" s="83"/>
      <c r="I11" s="85"/>
    </row>
    <row r="12" spans="1:9" ht="15.75" x14ac:dyDescent="0.25">
      <c r="A12" s="149">
        <v>3</v>
      </c>
      <c r="B12" s="150"/>
      <c r="C12" s="151"/>
      <c r="D12" s="86" t="s">
        <v>10</v>
      </c>
      <c r="E12" s="82"/>
      <c r="F12" s="83"/>
      <c r="G12" s="83"/>
      <c r="H12" s="83"/>
      <c r="I12" s="85"/>
    </row>
    <row r="13" spans="1:9" ht="15.75" x14ac:dyDescent="0.25">
      <c r="A13" s="152">
        <v>31</v>
      </c>
      <c r="B13" s="153"/>
      <c r="C13" s="154"/>
      <c r="D13" s="86" t="s">
        <v>11</v>
      </c>
      <c r="E13" s="82">
        <v>5062.42</v>
      </c>
      <c r="F13" s="83">
        <v>33060</v>
      </c>
      <c r="G13" s="83">
        <v>29000</v>
      </c>
      <c r="H13" s="83">
        <v>29000</v>
      </c>
      <c r="I13" s="85">
        <v>30000</v>
      </c>
    </row>
    <row r="14" spans="1:9" ht="27.75" customHeight="1" x14ac:dyDescent="0.25">
      <c r="A14" s="155" t="s">
        <v>112</v>
      </c>
      <c r="B14" s="156"/>
      <c r="C14" s="157"/>
      <c r="D14" s="101" t="s">
        <v>91</v>
      </c>
      <c r="E14" s="82"/>
      <c r="F14" s="83"/>
      <c r="G14" s="83"/>
      <c r="H14" s="83"/>
      <c r="I14" s="85"/>
    </row>
    <row r="15" spans="1:9" ht="15.75" x14ac:dyDescent="0.25">
      <c r="A15" s="103">
        <v>3</v>
      </c>
      <c r="B15" s="104"/>
      <c r="C15" s="105"/>
      <c r="D15" s="102" t="s">
        <v>10</v>
      </c>
      <c r="E15" s="82"/>
      <c r="F15" s="83"/>
      <c r="G15" s="83"/>
      <c r="H15" s="83"/>
      <c r="I15" s="85"/>
    </row>
    <row r="16" spans="1:9" ht="15.75" x14ac:dyDescent="0.25">
      <c r="A16" s="103">
        <v>31</v>
      </c>
      <c r="B16" s="104"/>
      <c r="C16" s="105"/>
      <c r="D16" s="102" t="s">
        <v>11</v>
      </c>
      <c r="E16" s="82"/>
      <c r="F16" s="83"/>
      <c r="G16" s="83"/>
      <c r="H16" s="83"/>
      <c r="I16" s="85"/>
    </row>
    <row r="17" spans="1:9" ht="15.75" x14ac:dyDescent="0.25">
      <c r="A17" s="158" t="s">
        <v>86</v>
      </c>
      <c r="B17" s="159"/>
      <c r="C17" s="160"/>
      <c r="D17" s="84" t="s">
        <v>87</v>
      </c>
      <c r="E17" s="82"/>
      <c r="F17" s="83"/>
      <c r="G17" s="83"/>
      <c r="H17" s="83"/>
      <c r="I17" s="85"/>
    </row>
    <row r="18" spans="1:9" ht="15.75" x14ac:dyDescent="0.25">
      <c r="A18" s="149">
        <v>3</v>
      </c>
      <c r="B18" s="150"/>
      <c r="C18" s="151"/>
      <c r="D18" s="86" t="s">
        <v>10</v>
      </c>
      <c r="E18" s="82"/>
      <c r="F18" s="83"/>
      <c r="G18" s="83"/>
      <c r="H18" s="83"/>
      <c r="I18" s="85"/>
    </row>
    <row r="19" spans="1:9" ht="15.75" x14ac:dyDescent="0.25">
      <c r="A19" s="152">
        <v>31</v>
      </c>
      <c r="B19" s="153"/>
      <c r="C19" s="154"/>
      <c r="D19" s="86" t="s">
        <v>11</v>
      </c>
      <c r="E19" s="82">
        <v>825</v>
      </c>
      <c r="F19" s="83"/>
      <c r="G19" s="83"/>
      <c r="H19" s="83"/>
      <c r="I19" s="85"/>
    </row>
    <row r="20" spans="1:9" ht="15.75" x14ac:dyDescent="0.25">
      <c r="A20" s="149" t="s">
        <v>111</v>
      </c>
      <c r="B20" s="150"/>
      <c r="C20" s="151"/>
      <c r="D20" s="84" t="s">
        <v>90</v>
      </c>
      <c r="E20" s="82"/>
      <c r="F20" s="83"/>
      <c r="G20" s="83"/>
      <c r="H20" s="83"/>
      <c r="I20" s="85"/>
    </row>
    <row r="21" spans="1:9" ht="15.75" x14ac:dyDescent="0.25">
      <c r="A21" s="149">
        <v>3</v>
      </c>
      <c r="B21" s="150"/>
      <c r="C21" s="151"/>
      <c r="D21" s="86" t="s">
        <v>10</v>
      </c>
      <c r="E21" s="82"/>
      <c r="F21" s="83"/>
      <c r="G21" s="83"/>
      <c r="H21" s="83"/>
      <c r="I21" s="85"/>
    </row>
    <row r="22" spans="1:9" ht="15.75" x14ac:dyDescent="0.25">
      <c r="A22" s="152">
        <v>31</v>
      </c>
      <c r="B22" s="153"/>
      <c r="C22" s="154"/>
      <c r="D22" s="86" t="s">
        <v>11</v>
      </c>
      <c r="E22" s="82">
        <v>59881.63</v>
      </c>
      <c r="F22" s="83">
        <v>57130</v>
      </c>
      <c r="G22" s="83">
        <v>90550</v>
      </c>
      <c r="H22" s="83">
        <v>100000</v>
      </c>
      <c r="I22" s="85">
        <v>110000</v>
      </c>
    </row>
    <row r="23" spans="1:9" ht="30" customHeight="1" x14ac:dyDescent="0.25">
      <c r="A23" s="87"/>
      <c r="B23" s="88"/>
      <c r="C23" s="89"/>
      <c r="D23" s="90" t="s">
        <v>94</v>
      </c>
      <c r="E23" s="91">
        <f>E10+E13+E19+E22</f>
        <v>491044.31</v>
      </c>
      <c r="F23" s="92">
        <f>F10+F13+F19+F22</f>
        <v>661890</v>
      </c>
      <c r="G23" s="92">
        <f>G10+G13+G22</f>
        <v>905350</v>
      </c>
      <c r="H23" s="92">
        <f>H10+H13+H22</f>
        <v>939000</v>
      </c>
      <c r="I23" s="93">
        <f>I10+I13+I19+I22</f>
        <v>977000</v>
      </c>
    </row>
    <row r="24" spans="1:9" ht="15.75" x14ac:dyDescent="0.25">
      <c r="A24" s="146" t="s">
        <v>79</v>
      </c>
      <c r="B24" s="147"/>
      <c r="C24" s="148"/>
      <c r="D24" s="86"/>
      <c r="E24" s="82"/>
      <c r="F24" s="83"/>
      <c r="G24" s="83"/>
      <c r="H24" s="83"/>
      <c r="I24" s="85"/>
    </row>
    <row r="25" spans="1:9" ht="31.5" x14ac:dyDescent="0.25">
      <c r="A25" s="146" t="s">
        <v>88</v>
      </c>
      <c r="B25" s="147"/>
      <c r="C25" s="148"/>
      <c r="D25" s="81" t="s">
        <v>89</v>
      </c>
      <c r="E25" s="82"/>
      <c r="F25" s="83"/>
      <c r="G25" s="83"/>
      <c r="H25" s="83"/>
      <c r="I25" s="85"/>
    </row>
    <row r="26" spans="1:9" ht="15.75" x14ac:dyDescent="0.25">
      <c r="A26" s="158" t="s">
        <v>82</v>
      </c>
      <c r="B26" s="159"/>
      <c r="C26" s="160"/>
      <c r="D26" s="84" t="s">
        <v>83</v>
      </c>
      <c r="E26" s="82"/>
      <c r="F26" s="83"/>
      <c r="G26" s="83"/>
      <c r="H26" s="83"/>
      <c r="I26" s="85"/>
    </row>
    <row r="27" spans="1:9" ht="15.75" x14ac:dyDescent="0.25">
      <c r="A27" s="149">
        <v>3</v>
      </c>
      <c r="B27" s="150"/>
      <c r="C27" s="151"/>
      <c r="D27" s="86" t="s">
        <v>10</v>
      </c>
      <c r="E27" s="82"/>
      <c r="F27" s="83"/>
      <c r="G27" s="83"/>
      <c r="H27" s="83"/>
      <c r="I27" s="85"/>
    </row>
    <row r="28" spans="1:9" ht="15.75" x14ac:dyDescent="0.25">
      <c r="A28" s="152">
        <v>32</v>
      </c>
      <c r="B28" s="153"/>
      <c r="C28" s="154"/>
      <c r="D28" s="86" t="s">
        <v>21</v>
      </c>
      <c r="E28" s="82">
        <v>66625.789999999994</v>
      </c>
      <c r="F28" s="83">
        <v>95175</v>
      </c>
      <c r="G28" s="83">
        <v>119900</v>
      </c>
      <c r="H28" s="83">
        <v>127000</v>
      </c>
      <c r="I28" s="85">
        <v>130000</v>
      </c>
    </row>
    <row r="29" spans="1:9" ht="30" x14ac:dyDescent="0.25">
      <c r="A29" s="87">
        <v>4</v>
      </c>
      <c r="B29" s="88"/>
      <c r="C29" s="89"/>
      <c r="D29" s="86" t="s">
        <v>12</v>
      </c>
      <c r="E29" s="82"/>
      <c r="F29" s="83"/>
      <c r="G29" s="83"/>
      <c r="H29" s="83"/>
      <c r="I29" s="85"/>
    </row>
    <row r="30" spans="1:9" ht="45" x14ac:dyDescent="0.25">
      <c r="A30" s="94">
        <v>42</v>
      </c>
      <c r="B30" s="95"/>
      <c r="C30" s="84"/>
      <c r="D30" s="86" t="s">
        <v>30</v>
      </c>
      <c r="E30" s="82">
        <v>25850.560000000001</v>
      </c>
      <c r="F30" s="83">
        <v>21750</v>
      </c>
      <c r="G30" s="83">
        <v>25400</v>
      </c>
      <c r="H30" s="83">
        <v>23000</v>
      </c>
      <c r="I30" s="85">
        <v>23000</v>
      </c>
    </row>
    <row r="31" spans="1:9" ht="15.75" x14ac:dyDescent="0.25">
      <c r="A31" s="158" t="s">
        <v>84</v>
      </c>
      <c r="B31" s="159"/>
      <c r="C31" s="160"/>
      <c r="D31" s="84" t="s">
        <v>85</v>
      </c>
      <c r="E31" s="82"/>
      <c r="F31" s="83"/>
      <c r="G31" s="83"/>
      <c r="H31" s="83"/>
      <c r="I31" s="85"/>
    </row>
    <row r="32" spans="1:9" ht="15.75" x14ac:dyDescent="0.25">
      <c r="A32" s="149">
        <v>3</v>
      </c>
      <c r="B32" s="150"/>
      <c r="C32" s="151"/>
      <c r="D32" s="86" t="s">
        <v>10</v>
      </c>
      <c r="E32" s="82"/>
      <c r="F32" s="83"/>
      <c r="G32" s="83"/>
      <c r="H32" s="83"/>
      <c r="I32" s="85"/>
    </row>
    <row r="33" spans="1:9" ht="15.75" x14ac:dyDescent="0.25">
      <c r="A33" s="152">
        <v>32</v>
      </c>
      <c r="B33" s="153"/>
      <c r="C33" s="154"/>
      <c r="D33" s="86" t="s">
        <v>21</v>
      </c>
      <c r="E33" s="82">
        <v>20864.09</v>
      </c>
      <c r="F33" s="83">
        <v>5597.28</v>
      </c>
      <c r="G33" s="83">
        <v>4100</v>
      </c>
      <c r="H33" s="83">
        <v>1840</v>
      </c>
      <c r="I33" s="85">
        <v>2040</v>
      </c>
    </row>
    <row r="34" spans="1:9" ht="30" x14ac:dyDescent="0.25">
      <c r="A34" s="106" t="s">
        <v>112</v>
      </c>
      <c r="B34" s="100"/>
      <c r="C34" s="107"/>
      <c r="D34" s="84" t="s">
        <v>91</v>
      </c>
      <c r="E34" s="82"/>
      <c r="F34" s="83"/>
      <c r="G34" s="83"/>
      <c r="H34" s="83"/>
      <c r="I34" s="85"/>
    </row>
    <row r="35" spans="1:9" ht="15.75" x14ac:dyDescent="0.25">
      <c r="A35" s="149">
        <v>3</v>
      </c>
      <c r="B35" s="150"/>
      <c r="C35" s="151"/>
      <c r="D35" s="86" t="s">
        <v>10</v>
      </c>
      <c r="E35" s="82"/>
      <c r="F35" s="83"/>
      <c r="G35" s="83"/>
      <c r="H35" s="83"/>
      <c r="I35" s="85"/>
    </row>
    <row r="36" spans="1:9" ht="15.75" x14ac:dyDescent="0.25">
      <c r="A36" s="152">
        <v>32</v>
      </c>
      <c r="B36" s="153"/>
      <c r="C36" s="154"/>
      <c r="D36" s="86" t="s">
        <v>21</v>
      </c>
      <c r="E36" s="82">
        <v>30141.8</v>
      </c>
      <c r="F36" s="83">
        <v>45335</v>
      </c>
      <c r="G36" s="83">
        <v>50100</v>
      </c>
      <c r="H36" s="83">
        <v>52000</v>
      </c>
      <c r="I36" s="85">
        <v>53000</v>
      </c>
    </row>
    <row r="37" spans="1:9" ht="15.75" x14ac:dyDescent="0.25">
      <c r="A37" s="96">
        <v>34</v>
      </c>
      <c r="B37" s="97"/>
      <c r="C37" s="86"/>
      <c r="D37" s="86" t="s">
        <v>73</v>
      </c>
      <c r="E37" s="82">
        <v>897.16</v>
      </c>
      <c r="F37" s="83">
        <v>1600</v>
      </c>
      <c r="G37" s="83">
        <v>1900</v>
      </c>
      <c r="H37" s="83">
        <v>2000</v>
      </c>
      <c r="I37" s="85">
        <v>2100</v>
      </c>
    </row>
    <row r="38" spans="1:9" ht="30" x14ac:dyDescent="0.25">
      <c r="A38" s="96">
        <v>4</v>
      </c>
      <c r="B38" s="97"/>
      <c r="C38" s="86"/>
      <c r="D38" s="86" t="s">
        <v>12</v>
      </c>
      <c r="E38" s="82"/>
      <c r="F38" s="83"/>
      <c r="G38" s="83"/>
      <c r="H38" s="83"/>
      <c r="I38" s="85"/>
    </row>
    <row r="39" spans="1:9" ht="45" x14ac:dyDescent="0.25">
      <c r="A39" s="98">
        <v>42</v>
      </c>
      <c r="B39" s="95"/>
      <c r="C39" s="84"/>
      <c r="D39" s="86" t="s">
        <v>30</v>
      </c>
      <c r="E39" s="82"/>
      <c r="F39" s="83">
        <v>5500</v>
      </c>
      <c r="G39" s="83">
        <v>5500</v>
      </c>
      <c r="H39" s="83">
        <v>3850</v>
      </c>
      <c r="I39" s="85">
        <v>3100</v>
      </c>
    </row>
    <row r="40" spans="1:9" ht="15.75" x14ac:dyDescent="0.25">
      <c r="A40" s="158" t="s">
        <v>86</v>
      </c>
      <c r="B40" s="159"/>
      <c r="C40" s="160"/>
      <c r="D40" s="84" t="s">
        <v>87</v>
      </c>
      <c r="E40" s="82"/>
      <c r="F40" s="83"/>
      <c r="G40" s="83"/>
      <c r="H40" s="83"/>
      <c r="I40" s="85"/>
    </row>
    <row r="41" spans="1:9" ht="15.75" x14ac:dyDescent="0.25">
      <c r="A41" s="149">
        <v>3</v>
      </c>
      <c r="B41" s="150"/>
      <c r="C41" s="151"/>
      <c r="D41" s="86" t="s">
        <v>10</v>
      </c>
      <c r="E41" s="82"/>
      <c r="F41" s="83"/>
      <c r="G41" s="83"/>
      <c r="H41" s="83"/>
      <c r="I41" s="85"/>
    </row>
    <row r="42" spans="1:9" ht="15.75" x14ac:dyDescent="0.25">
      <c r="A42" s="152">
        <v>32</v>
      </c>
      <c r="B42" s="153"/>
      <c r="C42" s="154"/>
      <c r="D42" s="86" t="s">
        <v>21</v>
      </c>
      <c r="E42" s="82">
        <v>7791.78</v>
      </c>
      <c r="F42" s="83"/>
      <c r="G42" s="83"/>
      <c r="H42" s="83"/>
      <c r="I42" s="85"/>
    </row>
    <row r="43" spans="1:9" ht="30" x14ac:dyDescent="0.25">
      <c r="A43" s="87">
        <v>4</v>
      </c>
      <c r="B43" s="88"/>
      <c r="C43" s="89"/>
      <c r="D43" s="86" t="s">
        <v>12</v>
      </c>
      <c r="E43" s="82"/>
      <c r="F43" s="83"/>
      <c r="G43" s="83"/>
      <c r="H43" s="83"/>
      <c r="I43" s="85"/>
    </row>
    <row r="44" spans="1:9" ht="45" x14ac:dyDescent="0.25">
      <c r="A44" s="98">
        <v>42</v>
      </c>
      <c r="B44" s="95"/>
      <c r="C44" s="84"/>
      <c r="D44" s="86" t="s">
        <v>30</v>
      </c>
      <c r="E44" s="82">
        <v>388065.5</v>
      </c>
      <c r="F44" s="83"/>
      <c r="G44" s="83"/>
      <c r="H44" s="83"/>
      <c r="I44" s="85"/>
    </row>
    <row r="45" spans="1:9" ht="15.75" x14ac:dyDescent="0.25">
      <c r="A45" s="158" t="s">
        <v>111</v>
      </c>
      <c r="B45" s="159"/>
      <c r="C45" s="160"/>
      <c r="D45" s="84" t="s">
        <v>90</v>
      </c>
      <c r="E45" s="82"/>
      <c r="F45" s="83"/>
      <c r="G45" s="83"/>
      <c r="H45" s="83"/>
      <c r="I45" s="85"/>
    </row>
    <row r="46" spans="1:9" ht="15.75" x14ac:dyDescent="0.25">
      <c r="A46" s="149">
        <v>3</v>
      </c>
      <c r="B46" s="150"/>
      <c r="C46" s="151"/>
      <c r="D46" s="86" t="s">
        <v>10</v>
      </c>
      <c r="E46" s="82"/>
      <c r="F46" s="83"/>
      <c r="G46" s="83"/>
      <c r="H46" s="83"/>
      <c r="I46" s="85"/>
    </row>
    <row r="47" spans="1:9" s="70" customFormat="1" ht="15.75" x14ac:dyDescent="0.25">
      <c r="A47" s="152">
        <v>32</v>
      </c>
      <c r="B47" s="153"/>
      <c r="C47" s="154"/>
      <c r="D47" s="86" t="s">
        <v>21</v>
      </c>
      <c r="E47" s="82">
        <v>15330.17</v>
      </c>
      <c r="F47" s="83">
        <v>18890</v>
      </c>
      <c r="G47" s="83">
        <v>19100</v>
      </c>
      <c r="H47" s="83">
        <v>23000</v>
      </c>
      <c r="I47" s="85">
        <v>25000</v>
      </c>
    </row>
    <row r="48" spans="1:9" ht="27" customHeight="1" x14ac:dyDescent="0.25">
      <c r="A48" s="87">
        <v>4</v>
      </c>
      <c r="B48" s="88"/>
      <c r="C48" s="89"/>
      <c r="D48" s="86" t="s">
        <v>12</v>
      </c>
      <c r="E48" s="82"/>
      <c r="F48" s="83"/>
      <c r="G48" s="83"/>
      <c r="H48" s="83"/>
      <c r="I48" s="85"/>
    </row>
    <row r="49" spans="1:9" ht="27.75" customHeight="1" x14ac:dyDescent="0.25">
      <c r="A49" s="98">
        <v>42</v>
      </c>
      <c r="B49" s="95"/>
      <c r="C49" s="84"/>
      <c r="D49" s="86" t="s">
        <v>30</v>
      </c>
      <c r="E49" s="82">
        <v>50231.19</v>
      </c>
      <c r="F49" s="83">
        <v>93079</v>
      </c>
      <c r="G49" s="83">
        <v>83800</v>
      </c>
      <c r="H49" s="83">
        <v>97000</v>
      </c>
      <c r="I49" s="85">
        <v>107000</v>
      </c>
    </row>
    <row r="50" spans="1:9" ht="28.5" customHeight="1" x14ac:dyDescent="0.25">
      <c r="A50" s="98"/>
      <c r="B50" s="95"/>
      <c r="C50" s="84"/>
      <c r="D50" s="90" t="s">
        <v>95</v>
      </c>
      <c r="E50" s="91">
        <f>E28+E30+E33+E36+E37+E39+E42+E44+E47+E49</f>
        <v>605798.04</v>
      </c>
      <c r="F50" s="92">
        <f>F28+F30+F33+F36+F37+F39+F42+F44+F47+F49</f>
        <v>286926.28000000003</v>
      </c>
      <c r="G50" s="92">
        <f>G28+G30+G33+G36+G37+G39+G42+G44+G47+G49</f>
        <v>309800</v>
      </c>
      <c r="H50" s="92">
        <f>H28+H30+H33+H36+H37+H39+H42+H44+H47+H49</f>
        <v>329690</v>
      </c>
      <c r="I50" s="93">
        <f>I28+I30+I33+I36+I37+I39+I42+I44+I47+I49</f>
        <v>345240</v>
      </c>
    </row>
    <row r="51" spans="1:9" ht="15.75" x14ac:dyDescent="0.25">
      <c r="A51" s="146" t="s">
        <v>79</v>
      </c>
      <c r="B51" s="147"/>
      <c r="C51" s="148"/>
      <c r="D51" s="81" t="s">
        <v>24</v>
      </c>
      <c r="E51" s="91"/>
      <c r="F51" s="92"/>
      <c r="G51" s="92"/>
      <c r="H51" s="92"/>
      <c r="I51" s="92"/>
    </row>
    <row r="52" spans="1:9" ht="15.75" x14ac:dyDescent="0.25">
      <c r="A52" s="146" t="s">
        <v>93</v>
      </c>
      <c r="B52" s="147"/>
      <c r="C52" s="148"/>
      <c r="D52" s="81" t="s">
        <v>92</v>
      </c>
      <c r="E52" s="82"/>
      <c r="F52" s="83"/>
      <c r="G52" s="83"/>
      <c r="H52" s="83"/>
      <c r="I52" s="83"/>
    </row>
    <row r="53" spans="1:9" ht="15" customHeight="1" x14ac:dyDescent="0.25">
      <c r="A53" s="158" t="s">
        <v>113</v>
      </c>
      <c r="B53" s="159"/>
      <c r="C53" s="160"/>
      <c r="D53" s="84" t="s">
        <v>83</v>
      </c>
      <c r="E53" s="82"/>
      <c r="F53" s="83"/>
      <c r="G53" s="83"/>
      <c r="H53" s="83"/>
      <c r="I53" s="85"/>
    </row>
    <row r="54" spans="1:9" ht="15" customHeight="1" x14ac:dyDescent="0.25">
      <c r="A54" s="149">
        <v>3</v>
      </c>
      <c r="B54" s="150"/>
      <c r="C54" s="151"/>
      <c r="D54" s="86" t="s">
        <v>10</v>
      </c>
      <c r="E54" s="82"/>
      <c r="F54" s="83"/>
      <c r="G54" s="83"/>
      <c r="H54" s="83"/>
      <c r="I54" s="85"/>
    </row>
    <row r="55" spans="1:9" ht="15" customHeight="1" x14ac:dyDescent="0.25">
      <c r="A55" s="152">
        <v>32</v>
      </c>
      <c r="B55" s="153"/>
      <c r="C55" s="154"/>
      <c r="D55" s="86" t="s">
        <v>21</v>
      </c>
      <c r="E55" s="82">
        <v>1827.63</v>
      </c>
      <c r="F55" s="83">
        <v>2398</v>
      </c>
      <c r="G55" s="83">
        <v>3570</v>
      </c>
      <c r="H55" s="83">
        <v>3900</v>
      </c>
      <c r="I55" s="85">
        <v>3900</v>
      </c>
    </row>
    <row r="56" spans="1:9" ht="27" customHeight="1" x14ac:dyDescent="0.25">
      <c r="A56" s="87">
        <v>4</v>
      </c>
      <c r="B56" s="88"/>
      <c r="C56" s="89"/>
      <c r="D56" s="86" t="s">
        <v>12</v>
      </c>
      <c r="E56" s="82"/>
      <c r="F56" s="83"/>
      <c r="G56" s="83"/>
      <c r="H56" s="83"/>
      <c r="I56" s="85"/>
    </row>
    <row r="57" spans="1:9" ht="27.75" customHeight="1" x14ac:dyDescent="0.25">
      <c r="A57" s="87">
        <v>42</v>
      </c>
      <c r="B57" s="88"/>
      <c r="C57" s="89"/>
      <c r="D57" s="86" t="s">
        <v>30</v>
      </c>
      <c r="E57" s="82"/>
      <c r="F57" s="83">
        <v>50</v>
      </c>
      <c r="G57" s="83">
        <v>130</v>
      </c>
      <c r="H57" s="83">
        <v>100</v>
      </c>
      <c r="I57" s="85">
        <v>100</v>
      </c>
    </row>
    <row r="58" spans="1:9" ht="30" customHeight="1" x14ac:dyDescent="0.25">
      <c r="A58" s="158"/>
      <c r="B58" s="159"/>
      <c r="C58" s="160"/>
      <c r="D58" s="90" t="s">
        <v>96</v>
      </c>
      <c r="E58" s="91">
        <f>E55+E57</f>
        <v>1827.63</v>
      </c>
      <c r="F58" s="92">
        <f>F55+F57</f>
        <v>2448</v>
      </c>
      <c r="G58" s="92">
        <f>G55+G57</f>
        <v>3700</v>
      </c>
      <c r="H58" s="92">
        <f>H55+H57</f>
        <v>4000</v>
      </c>
      <c r="I58" s="93">
        <f>I55+I57</f>
        <v>4000</v>
      </c>
    </row>
    <row r="59" spans="1:9" ht="15" customHeight="1" x14ac:dyDescent="0.25">
      <c r="A59" s="98"/>
      <c r="B59" s="95"/>
      <c r="C59" s="84"/>
      <c r="D59" s="90" t="s">
        <v>97</v>
      </c>
      <c r="E59" s="91">
        <f>E23+E50+E58</f>
        <v>1098669.98</v>
      </c>
      <c r="F59" s="92">
        <f>F23+F50+F58</f>
        <v>951264.28</v>
      </c>
      <c r="G59" s="92">
        <f>G23+G50+G58</f>
        <v>1218850</v>
      </c>
      <c r="H59" s="92">
        <f>H23+H50+H58</f>
        <v>1272690</v>
      </c>
      <c r="I59" s="93">
        <f>I23+I50+I58</f>
        <v>1326240</v>
      </c>
    </row>
    <row r="60" spans="1:9" ht="15" customHeight="1" x14ac:dyDescent="0.25">
      <c r="A60" s="67"/>
      <c r="B60" s="68"/>
      <c r="C60" s="69"/>
      <c r="D60" s="69"/>
      <c r="E60" s="73"/>
      <c r="F60" s="74"/>
      <c r="G60" s="74"/>
      <c r="H60" s="74"/>
      <c r="I60" s="75"/>
    </row>
  </sheetData>
  <mergeCells count="40">
    <mergeCell ref="A52:C52"/>
    <mergeCell ref="A53:C53"/>
    <mergeCell ref="A54:C54"/>
    <mergeCell ref="A58:C58"/>
    <mergeCell ref="A8:C8"/>
    <mergeCell ref="A46:C46"/>
    <mergeCell ref="A47:C47"/>
    <mergeCell ref="A55:C55"/>
    <mergeCell ref="A9:C9"/>
    <mergeCell ref="A10:C10"/>
    <mergeCell ref="A11:C11"/>
    <mergeCell ref="A12:C12"/>
    <mergeCell ref="A13:C13"/>
    <mergeCell ref="A17:C17"/>
    <mergeCell ref="A18:C18"/>
    <mergeCell ref="A19:C19"/>
    <mergeCell ref="A51:C51"/>
    <mergeCell ref="A6:C6"/>
    <mergeCell ref="A7:C7"/>
    <mergeCell ref="A26:C26"/>
    <mergeCell ref="A27:C27"/>
    <mergeCell ref="A28:C28"/>
    <mergeCell ref="A40:C40"/>
    <mergeCell ref="A41:C41"/>
    <mergeCell ref="A42:C42"/>
    <mergeCell ref="A45:C45"/>
    <mergeCell ref="A31:C31"/>
    <mergeCell ref="A32:C32"/>
    <mergeCell ref="A33:C33"/>
    <mergeCell ref="A35:C35"/>
    <mergeCell ref="A36:C36"/>
    <mergeCell ref="A1:I1"/>
    <mergeCell ref="A3:I3"/>
    <mergeCell ref="A5:C5"/>
    <mergeCell ref="A25:C25"/>
    <mergeCell ref="A24:C24"/>
    <mergeCell ref="A20:C20"/>
    <mergeCell ref="A21:C21"/>
    <mergeCell ref="A22:C22"/>
    <mergeCell ref="A14:C14"/>
  </mergeCells>
  <pageMargins left="0.7" right="0.7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List1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Lidija</cp:lastModifiedBy>
  <cp:lastPrinted>2025-07-10T11:28:09Z</cp:lastPrinted>
  <dcterms:created xsi:type="dcterms:W3CDTF">2022-08-12T12:51:27Z</dcterms:created>
  <dcterms:modified xsi:type="dcterms:W3CDTF">2026-03-18T08:33:44Z</dcterms:modified>
</cp:coreProperties>
</file>